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0" windowWidth="18795" windowHeight="8385"/>
  </bookViews>
  <sheets>
    <sheet name="Exp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56" i="1"/>
  <c r="I55"/>
  <c r="I54"/>
  <c r="I53"/>
  <c r="I52"/>
  <c r="I51"/>
  <c r="I50"/>
  <c r="I49"/>
  <c r="I48"/>
  <c r="G56"/>
  <c r="G55"/>
  <c r="G54"/>
  <c r="G53"/>
  <c r="G52"/>
  <c r="G51"/>
  <c r="G50"/>
  <c r="G49"/>
  <c r="E56"/>
  <c r="E55"/>
  <c r="E54"/>
  <c r="E53"/>
  <c r="E52"/>
  <c r="E51"/>
  <c r="E50"/>
  <c r="C56"/>
  <c r="C55"/>
  <c r="C54"/>
  <c r="C53"/>
  <c r="C52"/>
  <c r="C51"/>
  <c r="I45"/>
  <c r="I44"/>
  <c r="I43"/>
  <c r="I42"/>
  <c r="I41"/>
  <c r="I40"/>
  <c r="I39"/>
  <c r="I38"/>
  <c r="I37"/>
  <c r="G45"/>
  <c r="G44"/>
  <c r="G43"/>
  <c r="G42"/>
  <c r="G41"/>
  <c r="G40"/>
  <c r="G39"/>
  <c r="G38"/>
  <c r="E45"/>
  <c r="E44"/>
  <c r="E43"/>
  <c r="E42"/>
  <c r="E41"/>
  <c r="E40"/>
  <c r="E39"/>
  <c r="C45"/>
  <c r="C44"/>
  <c r="C43"/>
  <c r="C42"/>
  <c r="C41"/>
  <c r="C40"/>
  <c r="I34" l="1"/>
  <c r="I33"/>
  <c r="I32"/>
  <c r="I31"/>
  <c r="I30"/>
  <c r="I29"/>
  <c r="I28"/>
  <c r="G34"/>
  <c r="G33"/>
  <c r="G32"/>
  <c r="G31"/>
  <c r="G30"/>
  <c r="G29"/>
  <c r="E34"/>
  <c r="E33"/>
  <c r="E32"/>
  <c r="E31"/>
  <c r="I67"/>
  <c r="I66"/>
  <c r="I65"/>
  <c r="I64"/>
  <c r="I63"/>
  <c r="I62"/>
  <c r="I61"/>
  <c r="I60"/>
  <c r="I59"/>
  <c r="G67"/>
  <c r="G66"/>
  <c r="G65"/>
  <c r="G64"/>
  <c r="G63"/>
  <c r="G62"/>
  <c r="G61"/>
  <c r="G60"/>
  <c r="E67"/>
  <c r="E66"/>
  <c r="E65"/>
  <c r="E64"/>
  <c r="E63"/>
  <c r="E62"/>
  <c r="E61"/>
  <c r="C67"/>
  <c r="C66"/>
  <c r="C65"/>
  <c r="C64"/>
  <c r="C63"/>
  <c r="C62"/>
  <c r="C34"/>
  <c r="C33"/>
  <c r="C32"/>
  <c r="C21"/>
  <c r="I23" l="1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B21"/>
  <c r="I20"/>
  <c r="H20"/>
  <c r="G20"/>
  <c r="F20"/>
  <c r="E20"/>
  <c r="D20"/>
  <c r="B20"/>
  <c r="I19"/>
  <c r="H19"/>
  <c r="G19"/>
  <c r="F19"/>
  <c r="D19"/>
  <c r="B19"/>
  <c r="I18"/>
  <c r="H18"/>
  <c r="G18"/>
  <c r="F18"/>
  <c r="D18"/>
  <c r="B18"/>
  <c r="I17"/>
  <c r="H17"/>
  <c r="F17"/>
  <c r="D17"/>
  <c r="B17"/>
  <c r="H16"/>
  <c r="F16"/>
  <c r="D16"/>
  <c r="B16"/>
  <c r="H15"/>
  <c r="F15"/>
  <c r="D15"/>
  <c r="B15"/>
  <c r="H14"/>
  <c r="F14"/>
  <c r="D14"/>
  <c r="B14"/>
</calcChain>
</file>

<file path=xl/sharedStrings.xml><?xml version="1.0" encoding="utf-8"?>
<sst xmlns="http://schemas.openxmlformats.org/spreadsheetml/2006/main" count="42" uniqueCount="30">
  <si>
    <t>Units of abatement</t>
  </si>
  <si>
    <t>Type 1 (firms 1 and 2)</t>
  </si>
  <si>
    <t>Type 2 (firms 3 and 4)</t>
  </si>
  <si>
    <t>Type 3 (firms 5 and 6)</t>
  </si>
  <si>
    <t>Type 4 (firms 7 and 8)</t>
  </si>
  <si>
    <t>Treatment</t>
  </si>
  <si>
    <t>Phi</t>
  </si>
  <si>
    <t>Gamma</t>
  </si>
  <si>
    <t>Prod Total T1</t>
  </si>
  <si>
    <t>Multas T1</t>
  </si>
  <si>
    <t>Prod Total T2</t>
  </si>
  <si>
    <t>Multas T2</t>
  </si>
  <si>
    <t>Prod Total T3</t>
  </si>
  <si>
    <t>Prod Total T4</t>
  </si>
  <si>
    <t>Multas T3</t>
  </si>
  <si>
    <t>Multas T4</t>
  </si>
  <si>
    <t>3 = 4</t>
  </si>
  <si>
    <t>4 = 3</t>
  </si>
  <si>
    <t>1 = 7</t>
  </si>
  <si>
    <t>2 = 6</t>
  </si>
  <si>
    <t>4 = 1</t>
  </si>
  <si>
    <t>2 = 3</t>
  </si>
  <si>
    <t>3 = 2</t>
  </si>
  <si>
    <t>1 = 4</t>
  </si>
  <si>
    <t>Endowment of permits</t>
  </si>
  <si>
    <t>T6</t>
  </si>
  <si>
    <t>T7</t>
  </si>
  <si>
    <t>T9</t>
  </si>
  <si>
    <t>T5</t>
  </si>
  <si>
    <t>T8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</si>
</sst>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/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7"/>
  <sheetViews>
    <sheetView tabSelected="1" workbookViewId="0">
      <pane ySplit="12" topLeftCell="A13" activePane="bottomLeft" state="frozen"/>
      <selection pane="bottomLeft"/>
    </sheetView>
  </sheetViews>
  <sheetFormatPr baseColWidth="10" defaultRowHeight="15"/>
  <cols>
    <col min="1" max="1" width="18.28515625" bestFit="1" customWidth="1"/>
    <col min="2" max="2" width="12.42578125" bestFit="1" customWidth="1"/>
    <col min="3" max="3" width="9.5703125" bestFit="1" customWidth="1"/>
    <col min="4" max="4" width="12.42578125" bestFit="1" customWidth="1"/>
    <col min="5" max="5" width="9.5703125" bestFit="1" customWidth="1"/>
    <col min="6" max="6" width="12.42578125" bestFit="1" customWidth="1"/>
    <col min="7" max="7" width="9.5703125" bestFit="1" customWidth="1"/>
    <col min="8" max="8" width="12.42578125" bestFit="1" customWidth="1"/>
    <col min="9" max="9" width="9.5703125" bestFit="1" customWidth="1"/>
    <col min="10" max="10" width="4" bestFit="1" customWidth="1"/>
    <col min="11" max="11" width="7.85546875" bestFit="1" customWidth="1"/>
    <col min="12" max="14" width="4.85546875" bestFit="1" customWidth="1"/>
    <col min="15" max="15" width="7" customWidth="1"/>
  </cols>
  <sheetData>
    <row r="1" spans="1:15">
      <c r="A1" s="2" t="s">
        <v>0</v>
      </c>
      <c r="B1" s="17" t="s">
        <v>1</v>
      </c>
      <c r="C1" s="17"/>
      <c r="D1" s="17" t="s">
        <v>2</v>
      </c>
      <c r="E1" s="17"/>
      <c r="F1" s="17" t="s">
        <v>3</v>
      </c>
      <c r="G1" s="17"/>
      <c r="H1" s="17" t="s">
        <v>4</v>
      </c>
      <c r="I1" s="17"/>
    </row>
    <row r="2" spans="1:15">
      <c r="A2" s="1">
        <v>1</v>
      </c>
      <c r="B2" s="18">
        <v>161</v>
      </c>
      <c r="C2" s="18"/>
      <c r="D2" s="18">
        <v>151</v>
      </c>
      <c r="E2" s="18"/>
      <c r="F2" s="18">
        <v>129</v>
      </c>
      <c r="G2" s="18"/>
      <c r="H2" s="18">
        <v>125</v>
      </c>
      <c r="I2" s="18"/>
    </row>
    <row r="3" spans="1:15">
      <c r="A3" s="1">
        <v>2</v>
      </c>
      <c r="B3" s="18">
        <v>145</v>
      </c>
      <c r="C3" s="18"/>
      <c r="D3" s="18">
        <v>134</v>
      </c>
      <c r="E3" s="18"/>
      <c r="F3" s="18">
        <v>113</v>
      </c>
      <c r="G3" s="18"/>
      <c r="H3" s="18">
        <v>105</v>
      </c>
      <c r="I3" s="18"/>
    </row>
    <row r="4" spans="1:15">
      <c r="A4" s="1">
        <v>3</v>
      </c>
      <c r="B4" s="18">
        <v>130</v>
      </c>
      <c r="C4" s="18"/>
      <c r="D4" s="18">
        <v>119</v>
      </c>
      <c r="E4" s="18"/>
      <c r="F4" s="18">
        <v>98</v>
      </c>
      <c r="G4" s="18"/>
      <c r="H4" s="18">
        <v>88</v>
      </c>
      <c r="I4" s="18"/>
    </row>
    <row r="5" spans="1:15">
      <c r="A5" s="1">
        <v>4</v>
      </c>
      <c r="B5" s="18">
        <v>116</v>
      </c>
      <c r="C5" s="18"/>
      <c r="D5" s="18">
        <v>106</v>
      </c>
      <c r="E5" s="18"/>
      <c r="F5" s="18">
        <v>84</v>
      </c>
      <c r="G5" s="18"/>
      <c r="H5" s="18">
        <v>74</v>
      </c>
      <c r="I5" s="18"/>
    </row>
    <row r="6" spans="1:15">
      <c r="A6" s="1">
        <v>5</v>
      </c>
      <c r="B6" s="18">
        <v>103</v>
      </c>
      <c r="C6" s="18"/>
      <c r="D6" s="18">
        <v>95</v>
      </c>
      <c r="E6" s="18"/>
      <c r="F6" s="18">
        <v>73</v>
      </c>
      <c r="G6" s="18"/>
      <c r="H6" s="18">
        <v>63</v>
      </c>
      <c r="I6" s="18"/>
    </row>
    <row r="7" spans="1:15">
      <c r="A7" s="1">
        <v>6</v>
      </c>
      <c r="B7" s="18">
        <v>91</v>
      </c>
      <c r="C7" s="18"/>
      <c r="D7" s="18">
        <v>86</v>
      </c>
      <c r="E7" s="18"/>
      <c r="F7" s="18">
        <v>63</v>
      </c>
      <c r="G7" s="18"/>
      <c r="H7" s="18">
        <v>54</v>
      </c>
      <c r="I7" s="18"/>
    </row>
    <row r="8" spans="1:15">
      <c r="A8" s="1">
        <v>7</v>
      </c>
      <c r="B8" s="18">
        <v>80</v>
      </c>
      <c r="C8" s="18"/>
      <c r="D8" s="18">
        <v>79</v>
      </c>
      <c r="E8" s="18"/>
      <c r="F8" s="18">
        <v>53</v>
      </c>
      <c r="G8" s="18"/>
      <c r="H8" s="18">
        <v>47</v>
      </c>
      <c r="I8" s="18"/>
    </row>
    <row r="9" spans="1:15">
      <c r="A9" s="1">
        <v>8</v>
      </c>
      <c r="B9" s="18">
        <v>70</v>
      </c>
      <c r="C9" s="18"/>
      <c r="D9" s="18">
        <v>74</v>
      </c>
      <c r="E9" s="18"/>
      <c r="F9" s="18">
        <v>44</v>
      </c>
      <c r="G9" s="18"/>
      <c r="H9" s="18">
        <v>42</v>
      </c>
      <c r="I9" s="18"/>
    </row>
    <row r="10" spans="1:15">
      <c r="A10" s="1">
        <v>9</v>
      </c>
      <c r="B10" s="18">
        <v>61</v>
      </c>
      <c r="C10" s="18"/>
      <c r="D10" s="18">
        <v>70</v>
      </c>
      <c r="E10" s="18"/>
      <c r="F10" s="18">
        <v>35</v>
      </c>
      <c r="G10" s="18"/>
      <c r="H10" s="18">
        <v>38</v>
      </c>
      <c r="I10" s="18"/>
    </row>
    <row r="11" spans="1:15">
      <c r="A11" s="1">
        <v>10</v>
      </c>
      <c r="B11" s="18">
        <v>53</v>
      </c>
      <c r="C11" s="18"/>
      <c r="D11" s="18">
        <v>67</v>
      </c>
      <c r="E11" s="18"/>
      <c r="F11" s="18">
        <v>27</v>
      </c>
      <c r="G11" s="18"/>
      <c r="H11" s="18">
        <v>35</v>
      </c>
      <c r="I11" s="18"/>
    </row>
    <row r="12" spans="1:15" ht="15" customHeight="1">
      <c r="A12" s="2" t="s">
        <v>5</v>
      </c>
      <c r="B12" s="10" t="s">
        <v>8</v>
      </c>
      <c r="C12" s="10" t="s">
        <v>9</v>
      </c>
      <c r="D12" s="10" t="s">
        <v>10</v>
      </c>
      <c r="E12" s="10" t="s">
        <v>11</v>
      </c>
      <c r="F12" s="10" t="s">
        <v>12</v>
      </c>
      <c r="G12" s="10" t="s">
        <v>14</v>
      </c>
      <c r="H12" s="10" t="s">
        <v>13</v>
      </c>
      <c r="I12" s="10" t="s">
        <v>15</v>
      </c>
      <c r="J12" s="2" t="s">
        <v>6</v>
      </c>
      <c r="K12" s="2" t="s">
        <v>7</v>
      </c>
      <c r="L12" s="17" t="s">
        <v>24</v>
      </c>
      <c r="M12" s="17"/>
      <c r="N12" s="17"/>
      <c r="O12" s="17"/>
    </row>
    <row r="13" spans="1:15">
      <c r="A13" s="6" t="s">
        <v>28</v>
      </c>
      <c r="B13" s="19">
        <v>0.60150375939849621</v>
      </c>
      <c r="C13" s="19"/>
      <c r="D13" s="7">
        <v>0.64661654135338342</v>
      </c>
      <c r="E13" s="7"/>
      <c r="F13" s="19">
        <v>0.63</v>
      </c>
      <c r="G13" s="19"/>
      <c r="H13" s="19">
        <v>0.66165413533834583</v>
      </c>
      <c r="I13" s="19"/>
      <c r="J13" s="8">
        <v>100</v>
      </c>
      <c r="K13" s="9">
        <v>66.666666666666657</v>
      </c>
      <c r="L13" s="8" t="s">
        <v>18</v>
      </c>
      <c r="M13" s="8" t="s">
        <v>19</v>
      </c>
      <c r="N13" s="8" t="s">
        <v>16</v>
      </c>
      <c r="O13" s="8" t="s">
        <v>17</v>
      </c>
    </row>
    <row r="14" spans="1:15">
      <c r="A14" s="12">
        <v>1</v>
      </c>
      <c r="B14" s="12">
        <f>SUM(B2)</f>
        <v>161</v>
      </c>
      <c r="C14" s="8"/>
      <c r="D14" s="12">
        <f>SUM(D2)</f>
        <v>151</v>
      </c>
      <c r="E14" s="8"/>
      <c r="F14" s="12">
        <f>SUM(F2)</f>
        <v>129</v>
      </c>
      <c r="G14" s="6"/>
      <c r="H14" s="12">
        <f>SUM(H2)</f>
        <v>125</v>
      </c>
      <c r="I14" s="8"/>
    </row>
    <row r="15" spans="1:15">
      <c r="A15" s="12">
        <v>2</v>
      </c>
      <c r="B15" s="12">
        <f>SUM(B2:B3)</f>
        <v>306</v>
      </c>
      <c r="C15" s="8"/>
      <c r="D15" s="12">
        <f>SUM(D2:D3)</f>
        <v>285</v>
      </c>
      <c r="E15" s="8"/>
      <c r="F15" s="12">
        <f>SUM(F2:F3)</f>
        <v>242</v>
      </c>
      <c r="G15" s="6"/>
      <c r="H15" s="12">
        <f>SUM(H2:H3)</f>
        <v>230</v>
      </c>
      <c r="I15" s="8"/>
    </row>
    <row r="16" spans="1:15">
      <c r="A16" s="12">
        <v>3</v>
      </c>
      <c r="B16" s="12">
        <f>SUM(B2:B4)</f>
        <v>436</v>
      </c>
      <c r="C16" s="8"/>
      <c r="D16" s="12">
        <f>SUM(D2:D4)</f>
        <v>404</v>
      </c>
      <c r="E16" s="8"/>
      <c r="F16" s="12">
        <f>SUM(F2:F4)</f>
        <v>340</v>
      </c>
      <c r="G16" s="6"/>
      <c r="H16" s="12">
        <f>SUM(H2:H4)</f>
        <v>318</v>
      </c>
      <c r="I16" s="8"/>
    </row>
    <row r="17" spans="1:15">
      <c r="A17" s="12">
        <v>4</v>
      </c>
      <c r="B17" s="12">
        <f>SUM(B2:B5)</f>
        <v>552</v>
      </c>
      <c r="C17" s="7"/>
      <c r="D17" s="12">
        <f>SUM(D2:D5)</f>
        <v>510</v>
      </c>
      <c r="E17" s="8"/>
      <c r="F17" s="12">
        <f>SUM(F2:F5)</f>
        <v>424</v>
      </c>
      <c r="G17" s="6"/>
      <c r="H17" s="12">
        <f>SUM(H2:H5)</f>
        <v>392</v>
      </c>
      <c r="I17" s="7">
        <f>100*A14+66.67/2*A14^2</f>
        <v>133.33500000000001</v>
      </c>
    </row>
    <row r="18" spans="1:15">
      <c r="A18" s="12">
        <v>5</v>
      </c>
      <c r="B18" s="12">
        <f>SUM(B2:B6)</f>
        <v>655</v>
      </c>
      <c r="C18" s="7"/>
      <c r="D18" s="12">
        <f>SUM(D2:D6)</f>
        <v>605</v>
      </c>
      <c r="E18" s="7"/>
      <c r="F18" s="12">
        <f>SUM(F2:F6)</f>
        <v>497</v>
      </c>
      <c r="G18" s="7">
        <f>100*A14+66.67/2*A14^2</f>
        <v>133.33500000000001</v>
      </c>
      <c r="H18" s="12">
        <f>SUM(H2:H6)</f>
        <v>455</v>
      </c>
      <c r="I18" s="7">
        <f t="shared" ref="I18:I23" si="0">100*A15+66.67/2*A15^2</f>
        <v>333.34000000000003</v>
      </c>
    </row>
    <row r="19" spans="1:15">
      <c r="A19" s="12">
        <v>6</v>
      </c>
      <c r="B19" s="12">
        <f>SUM(B2:B7)</f>
        <v>746</v>
      </c>
      <c r="C19" s="7"/>
      <c r="D19" s="12">
        <f>SUM(D2:D7)</f>
        <v>691</v>
      </c>
      <c r="E19" s="7"/>
      <c r="F19" s="12">
        <f>SUM(F2:F7)</f>
        <v>560</v>
      </c>
      <c r="G19" s="7">
        <f t="shared" ref="G19:G23" si="1">100*A15+66.67/2*A15^2</f>
        <v>333.34000000000003</v>
      </c>
      <c r="H19" s="12">
        <f>SUM(H2:H7)</f>
        <v>509</v>
      </c>
      <c r="I19" s="7">
        <f t="shared" si="0"/>
        <v>600.01499999999999</v>
      </c>
    </row>
    <row r="20" spans="1:15">
      <c r="A20" s="12">
        <v>7</v>
      </c>
      <c r="B20" s="12">
        <f>SUM(B2:B8)</f>
        <v>826</v>
      </c>
      <c r="C20" s="7"/>
      <c r="D20" s="12">
        <f>SUM(D2:D8)</f>
        <v>770</v>
      </c>
      <c r="E20" s="7">
        <f>100*A14+66.67/2*A14^2</f>
        <v>133.33500000000001</v>
      </c>
      <c r="F20" s="12">
        <f>SUM(F2:F8)</f>
        <v>613</v>
      </c>
      <c r="G20" s="7">
        <f t="shared" si="1"/>
        <v>600.01499999999999</v>
      </c>
      <c r="H20" s="12">
        <f>SUM(H2:H8)</f>
        <v>556</v>
      </c>
      <c r="I20" s="7">
        <f t="shared" si="0"/>
        <v>933.36</v>
      </c>
    </row>
    <row r="21" spans="1:15">
      <c r="A21" s="12">
        <v>8</v>
      </c>
      <c r="B21" s="12">
        <f>SUM(B2:B9)</f>
        <v>896</v>
      </c>
      <c r="C21" s="7">
        <f>100*A14+66.67/2*A14^2</f>
        <v>133.33500000000001</v>
      </c>
      <c r="D21" s="12">
        <f>SUM(D2:D9)</f>
        <v>844</v>
      </c>
      <c r="E21" s="7">
        <f t="shared" ref="E21:E23" si="2">100*A15+66.67/2*A15^2</f>
        <v>333.34000000000003</v>
      </c>
      <c r="F21" s="12">
        <f>SUM(F2:F9)</f>
        <v>657</v>
      </c>
      <c r="G21" s="7">
        <f t="shared" si="1"/>
        <v>933.36</v>
      </c>
      <c r="H21" s="12">
        <f>SUM(H2:H9)</f>
        <v>598</v>
      </c>
      <c r="I21" s="7">
        <f t="shared" si="0"/>
        <v>1333.375</v>
      </c>
    </row>
    <row r="22" spans="1:15">
      <c r="A22" s="12">
        <v>9</v>
      </c>
      <c r="B22" s="12">
        <f>SUM(B2:B10)</f>
        <v>957</v>
      </c>
      <c r="C22" s="7">
        <f t="shared" ref="C22:C23" si="3">100*A15+66.67/2*A15^2</f>
        <v>333.34000000000003</v>
      </c>
      <c r="D22" s="12">
        <f>SUM(D2:D10)</f>
        <v>914</v>
      </c>
      <c r="E22" s="7">
        <f t="shared" si="2"/>
        <v>600.01499999999999</v>
      </c>
      <c r="F22" s="12">
        <f>SUM(F2:F10)</f>
        <v>692</v>
      </c>
      <c r="G22" s="7">
        <f t="shared" si="1"/>
        <v>1333.375</v>
      </c>
      <c r="H22" s="12">
        <f>SUM(H2:H10)</f>
        <v>636</v>
      </c>
      <c r="I22" s="7">
        <f t="shared" si="0"/>
        <v>1800.06</v>
      </c>
    </row>
    <row r="23" spans="1:15">
      <c r="A23" s="12">
        <v>10</v>
      </c>
      <c r="B23" s="12">
        <f>SUM(B2:B11)</f>
        <v>1010</v>
      </c>
      <c r="C23" s="7">
        <f t="shared" si="3"/>
        <v>600.01499999999999</v>
      </c>
      <c r="D23" s="12">
        <f>SUM(D2:D11)</f>
        <v>981</v>
      </c>
      <c r="E23" s="7">
        <f t="shared" si="2"/>
        <v>933.36</v>
      </c>
      <c r="F23" s="12">
        <f>SUM(F2:F11)</f>
        <v>719</v>
      </c>
      <c r="G23" s="7">
        <f t="shared" si="1"/>
        <v>1800.06</v>
      </c>
      <c r="H23" s="12">
        <f>SUM(H2:H11)</f>
        <v>671</v>
      </c>
      <c r="I23" s="7">
        <f t="shared" si="0"/>
        <v>2333.415</v>
      </c>
    </row>
    <row r="24" spans="1:15">
      <c r="A24" s="21" t="s">
        <v>25</v>
      </c>
      <c r="B24" s="22">
        <v>0.60150375939849621</v>
      </c>
      <c r="C24" s="22"/>
      <c r="D24" s="22">
        <v>0.64661654135338342</v>
      </c>
      <c r="E24" s="22"/>
      <c r="F24" s="22">
        <v>0.63157894736842102</v>
      </c>
      <c r="G24" s="22"/>
      <c r="H24" s="22">
        <v>0.66165413533834583</v>
      </c>
      <c r="I24" s="22"/>
      <c r="J24" s="23">
        <v>133</v>
      </c>
      <c r="K24" s="23">
        <v>0</v>
      </c>
      <c r="L24" s="23" t="s">
        <v>18</v>
      </c>
      <c r="M24" s="23" t="s">
        <v>19</v>
      </c>
      <c r="N24" s="23" t="s">
        <v>16</v>
      </c>
      <c r="O24" s="23" t="s">
        <v>17</v>
      </c>
    </row>
    <row r="25" spans="1:15">
      <c r="A25" s="12">
        <v>1</v>
      </c>
      <c r="B25" s="12">
        <v>161</v>
      </c>
      <c r="C25" s="13"/>
      <c r="D25" s="12">
        <v>151</v>
      </c>
      <c r="E25" s="13"/>
      <c r="F25" s="12">
        <v>129</v>
      </c>
      <c r="G25" s="13"/>
      <c r="H25" s="12">
        <v>125</v>
      </c>
      <c r="I25" s="13"/>
      <c r="J25" s="14"/>
      <c r="K25" s="14"/>
      <c r="L25" s="14"/>
      <c r="M25" s="14"/>
      <c r="N25" s="14"/>
      <c r="O25" s="14"/>
    </row>
    <row r="26" spans="1:15">
      <c r="A26" s="12">
        <v>2</v>
      </c>
      <c r="B26" s="12">
        <v>306</v>
      </c>
      <c r="C26" s="13"/>
      <c r="D26" s="12">
        <v>285</v>
      </c>
      <c r="E26" s="13"/>
      <c r="F26" s="12">
        <v>242</v>
      </c>
      <c r="G26" s="13"/>
      <c r="H26" s="12">
        <v>230</v>
      </c>
      <c r="I26" s="13"/>
      <c r="J26" s="14"/>
      <c r="K26" s="14"/>
      <c r="L26" s="14"/>
      <c r="M26" s="14"/>
      <c r="N26" s="14"/>
      <c r="O26" s="14"/>
    </row>
    <row r="27" spans="1:15">
      <c r="A27" s="12">
        <v>3</v>
      </c>
      <c r="B27" s="12">
        <v>436</v>
      </c>
      <c r="C27" s="13"/>
      <c r="D27" s="12">
        <v>404</v>
      </c>
      <c r="E27" s="13"/>
      <c r="F27" s="12">
        <v>340</v>
      </c>
      <c r="G27" s="13"/>
      <c r="H27" s="12">
        <v>318</v>
      </c>
      <c r="I27" s="13"/>
      <c r="J27" s="14"/>
      <c r="K27" s="14"/>
      <c r="L27" s="14"/>
      <c r="M27" s="14"/>
      <c r="N27" s="14"/>
      <c r="O27" s="14"/>
    </row>
    <row r="28" spans="1:15">
      <c r="A28" s="12">
        <v>4</v>
      </c>
      <c r="B28" s="12">
        <v>552</v>
      </c>
      <c r="C28" s="13"/>
      <c r="D28" s="12">
        <v>510</v>
      </c>
      <c r="E28" s="13"/>
      <c r="F28" s="12">
        <v>424</v>
      </c>
      <c r="G28" s="13"/>
      <c r="H28" s="12">
        <v>392</v>
      </c>
      <c r="I28" s="20">
        <f>133*A25+0/2*A25^2</f>
        <v>133</v>
      </c>
      <c r="J28" s="14"/>
      <c r="K28" s="14"/>
      <c r="L28" s="14"/>
      <c r="M28" s="14"/>
      <c r="N28" s="14"/>
      <c r="O28" s="14"/>
    </row>
    <row r="29" spans="1:15">
      <c r="A29" s="12">
        <v>5</v>
      </c>
      <c r="B29" s="12">
        <v>655</v>
      </c>
      <c r="C29" s="13"/>
      <c r="D29" s="12">
        <v>605</v>
      </c>
      <c r="E29" s="13"/>
      <c r="F29" s="12">
        <v>497</v>
      </c>
      <c r="G29" s="20">
        <f>133*A25+0/2*A25^2</f>
        <v>133</v>
      </c>
      <c r="H29" s="12">
        <v>455</v>
      </c>
      <c r="I29" s="20">
        <f t="shared" ref="I29:I34" si="4">133*A26+0/2*A26^2</f>
        <v>266</v>
      </c>
      <c r="J29" s="14"/>
      <c r="K29" s="14"/>
      <c r="L29" s="14"/>
      <c r="M29" s="14"/>
      <c r="N29" s="14"/>
      <c r="O29" s="14"/>
    </row>
    <row r="30" spans="1:15">
      <c r="A30" s="12">
        <v>6</v>
      </c>
      <c r="B30" s="12">
        <v>746</v>
      </c>
      <c r="C30" s="13"/>
      <c r="D30" s="12">
        <v>691</v>
      </c>
      <c r="E30" s="13"/>
      <c r="F30" s="12">
        <v>560</v>
      </c>
      <c r="G30" s="20">
        <f t="shared" ref="G30:G34" si="5">133*A26+0/2*A26^2</f>
        <v>266</v>
      </c>
      <c r="H30" s="12">
        <v>509</v>
      </c>
      <c r="I30" s="20">
        <f t="shared" si="4"/>
        <v>399</v>
      </c>
      <c r="J30" s="14"/>
      <c r="K30" s="14"/>
      <c r="L30" s="14"/>
      <c r="M30" s="14"/>
      <c r="N30" s="14"/>
      <c r="O30" s="14"/>
    </row>
    <row r="31" spans="1:15">
      <c r="A31" s="12">
        <v>7</v>
      </c>
      <c r="B31" s="12">
        <v>826</v>
      </c>
      <c r="C31" s="13"/>
      <c r="D31" s="12">
        <v>770</v>
      </c>
      <c r="E31" s="20">
        <f>133*A25+0/2*A25^2</f>
        <v>133</v>
      </c>
      <c r="F31" s="12">
        <v>613</v>
      </c>
      <c r="G31" s="20">
        <f t="shared" si="5"/>
        <v>399</v>
      </c>
      <c r="H31" s="12">
        <v>556</v>
      </c>
      <c r="I31" s="20">
        <f t="shared" si="4"/>
        <v>532</v>
      </c>
      <c r="J31" s="14"/>
      <c r="K31" s="14"/>
      <c r="L31" s="14"/>
      <c r="M31" s="14"/>
      <c r="N31" s="14"/>
      <c r="O31" s="14"/>
    </row>
    <row r="32" spans="1:15">
      <c r="A32" s="12">
        <v>8</v>
      </c>
      <c r="B32" s="12">
        <v>896</v>
      </c>
      <c r="C32" s="20">
        <f>133*A25+0/2*A25^2</f>
        <v>133</v>
      </c>
      <c r="D32" s="12">
        <v>844</v>
      </c>
      <c r="E32" s="20">
        <f t="shared" ref="E32:E34" si="6">133*A26+0/2*A26^2</f>
        <v>266</v>
      </c>
      <c r="F32" s="12">
        <v>657</v>
      </c>
      <c r="G32" s="20">
        <f t="shared" si="5"/>
        <v>532</v>
      </c>
      <c r="H32" s="12">
        <v>598</v>
      </c>
      <c r="I32" s="20">
        <f t="shared" si="4"/>
        <v>665</v>
      </c>
      <c r="J32" s="14"/>
      <c r="K32" s="14"/>
      <c r="L32" s="14"/>
      <c r="M32" s="14"/>
      <c r="N32" s="14"/>
      <c r="O32" s="14"/>
    </row>
    <row r="33" spans="1:15">
      <c r="A33" s="12">
        <v>9</v>
      </c>
      <c r="B33" s="12">
        <v>957</v>
      </c>
      <c r="C33" s="20">
        <f t="shared" ref="C33:C34" si="7">133*A26+0/2*A26^2</f>
        <v>266</v>
      </c>
      <c r="D33" s="12">
        <v>914</v>
      </c>
      <c r="E33" s="20">
        <f t="shared" si="6"/>
        <v>399</v>
      </c>
      <c r="F33" s="12">
        <v>692</v>
      </c>
      <c r="G33" s="20">
        <f t="shared" si="5"/>
        <v>665</v>
      </c>
      <c r="H33" s="12">
        <v>636</v>
      </c>
      <c r="I33" s="20">
        <f t="shared" si="4"/>
        <v>798</v>
      </c>
      <c r="J33" s="14"/>
      <c r="K33" s="14"/>
      <c r="L33" s="14"/>
      <c r="M33" s="14"/>
      <c r="N33" s="14"/>
      <c r="O33" s="14"/>
    </row>
    <row r="34" spans="1:15">
      <c r="A34" s="12">
        <v>10</v>
      </c>
      <c r="B34" s="12">
        <v>1010</v>
      </c>
      <c r="C34" s="20">
        <f t="shared" si="7"/>
        <v>399</v>
      </c>
      <c r="D34" s="12">
        <v>981</v>
      </c>
      <c r="E34" s="20">
        <f t="shared" si="6"/>
        <v>532</v>
      </c>
      <c r="F34" s="12">
        <v>719</v>
      </c>
      <c r="G34" s="20">
        <f t="shared" si="5"/>
        <v>798</v>
      </c>
      <c r="H34" s="12">
        <v>671</v>
      </c>
      <c r="I34" s="20">
        <f t="shared" si="4"/>
        <v>931</v>
      </c>
      <c r="J34" s="14"/>
      <c r="K34" s="14"/>
      <c r="L34" s="14"/>
      <c r="M34" s="14"/>
      <c r="N34" s="14"/>
      <c r="O34" s="14"/>
    </row>
    <row r="35" spans="1:15">
      <c r="A35" s="3" t="s">
        <v>26</v>
      </c>
      <c r="B35" s="16">
        <v>0.24024024024024024</v>
      </c>
      <c r="C35" s="16"/>
      <c r="D35" s="16">
        <v>0.25825825825825827</v>
      </c>
      <c r="E35" s="16"/>
      <c r="F35" s="16">
        <v>0.31578947368421051</v>
      </c>
      <c r="G35" s="16"/>
      <c r="H35" s="16">
        <v>0.31578947368421051</v>
      </c>
      <c r="I35" s="16"/>
      <c r="J35" s="4">
        <v>100</v>
      </c>
      <c r="K35" s="5">
        <v>66.666666666666657</v>
      </c>
      <c r="L35" s="4" t="s">
        <v>23</v>
      </c>
      <c r="M35" s="4" t="s">
        <v>21</v>
      </c>
      <c r="N35" s="4" t="s">
        <v>22</v>
      </c>
      <c r="O35" s="4" t="s">
        <v>20</v>
      </c>
    </row>
    <row r="36" spans="1:15">
      <c r="A36" s="12">
        <v>1</v>
      </c>
      <c r="B36" s="12">
        <v>161</v>
      </c>
      <c r="C36" s="13"/>
      <c r="D36" s="12">
        <v>151</v>
      </c>
      <c r="E36" s="13"/>
      <c r="F36" s="12">
        <v>129</v>
      </c>
      <c r="G36" s="13"/>
      <c r="H36" s="12">
        <v>125</v>
      </c>
      <c r="I36" s="13"/>
      <c r="J36" s="14"/>
      <c r="K36" s="15"/>
      <c r="L36" s="14"/>
      <c r="M36" s="14"/>
      <c r="N36" s="14"/>
      <c r="O36" s="14"/>
    </row>
    <row r="37" spans="1:15">
      <c r="A37" s="12">
        <v>2</v>
      </c>
      <c r="B37" s="12">
        <v>306</v>
      </c>
      <c r="C37" s="13"/>
      <c r="D37" s="12">
        <v>285</v>
      </c>
      <c r="E37" s="13"/>
      <c r="F37" s="12">
        <v>242</v>
      </c>
      <c r="G37" s="13"/>
      <c r="H37" s="12">
        <v>230</v>
      </c>
      <c r="I37" s="11">
        <f>100*A36+66.67/2*A36^2</f>
        <v>133.33500000000001</v>
      </c>
      <c r="J37" s="14"/>
      <c r="K37" s="15"/>
      <c r="L37" s="14"/>
      <c r="M37" s="14"/>
      <c r="N37" s="14"/>
      <c r="O37" s="14"/>
    </row>
    <row r="38" spans="1:15">
      <c r="A38" s="12">
        <v>3</v>
      </c>
      <c r="B38" s="12">
        <v>436</v>
      </c>
      <c r="C38" s="13"/>
      <c r="D38" s="12">
        <v>404</v>
      </c>
      <c r="E38" s="13"/>
      <c r="F38" s="12">
        <v>340</v>
      </c>
      <c r="G38" s="11">
        <f>100*A36+66.67/2*A36^2</f>
        <v>133.33500000000001</v>
      </c>
      <c r="H38" s="12">
        <v>318</v>
      </c>
      <c r="I38" s="11">
        <f t="shared" ref="I38:I45" si="8">100*A37+66.67/2*A37^2</f>
        <v>333.34000000000003</v>
      </c>
      <c r="J38" s="14"/>
      <c r="K38" s="15"/>
      <c r="L38" s="14"/>
      <c r="M38" s="14"/>
      <c r="N38" s="14"/>
      <c r="O38" s="14"/>
    </row>
    <row r="39" spans="1:15">
      <c r="A39" s="12">
        <v>4</v>
      </c>
      <c r="B39" s="12">
        <v>552</v>
      </c>
      <c r="C39" s="13"/>
      <c r="D39" s="12">
        <v>510</v>
      </c>
      <c r="E39" s="11">
        <f>100*A36+66.67/2*A36^2</f>
        <v>133.33500000000001</v>
      </c>
      <c r="F39" s="12">
        <v>424</v>
      </c>
      <c r="G39" s="11">
        <f t="shared" ref="G39:G45" si="9">100*A37+66.67/2*A37^2</f>
        <v>333.34000000000003</v>
      </c>
      <c r="H39" s="12">
        <v>392</v>
      </c>
      <c r="I39" s="11">
        <f t="shared" si="8"/>
        <v>600.01499999999999</v>
      </c>
      <c r="J39" s="14"/>
      <c r="K39" s="15"/>
      <c r="L39" s="14"/>
      <c r="M39" s="14"/>
      <c r="N39" s="14"/>
      <c r="O39" s="14"/>
    </row>
    <row r="40" spans="1:15">
      <c r="A40" s="12">
        <v>5</v>
      </c>
      <c r="B40" s="12">
        <v>655</v>
      </c>
      <c r="C40" s="11">
        <f>100*A36+66.67/2*A36^2</f>
        <v>133.33500000000001</v>
      </c>
      <c r="D40" s="12">
        <v>605</v>
      </c>
      <c r="E40" s="11">
        <f t="shared" ref="E40:E45" si="10">100*A37+66.67/2*A37^2</f>
        <v>333.34000000000003</v>
      </c>
      <c r="F40" s="12">
        <v>497</v>
      </c>
      <c r="G40" s="11">
        <f t="shared" si="9"/>
        <v>600.01499999999999</v>
      </c>
      <c r="H40" s="12">
        <v>455</v>
      </c>
      <c r="I40" s="11">
        <f t="shared" si="8"/>
        <v>933.36</v>
      </c>
      <c r="J40" s="14"/>
      <c r="K40" s="15"/>
      <c r="L40" s="14"/>
      <c r="M40" s="14"/>
      <c r="N40" s="14"/>
      <c r="O40" s="14"/>
    </row>
    <row r="41" spans="1:15">
      <c r="A41" s="12">
        <v>6</v>
      </c>
      <c r="B41" s="12">
        <v>746</v>
      </c>
      <c r="C41" s="11">
        <f t="shared" ref="C41:C45" si="11">100*A37+66.67/2*A37^2</f>
        <v>333.34000000000003</v>
      </c>
      <c r="D41" s="12">
        <v>691</v>
      </c>
      <c r="E41" s="11">
        <f t="shared" si="10"/>
        <v>600.01499999999999</v>
      </c>
      <c r="F41" s="12">
        <v>560</v>
      </c>
      <c r="G41" s="11">
        <f t="shared" si="9"/>
        <v>933.36</v>
      </c>
      <c r="H41" s="12">
        <v>509</v>
      </c>
      <c r="I41" s="11">
        <f t="shared" si="8"/>
        <v>1333.375</v>
      </c>
      <c r="J41" s="14"/>
      <c r="K41" s="15"/>
      <c r="L41" s="14"/>
      <c r="M41" s="14"/>
      <c r="N41" s="14"/>
      <c r="O41" s="14"/>
    </row>
    <row r="42" spans="1:15">
      <c r="A42" s="12">
        <v>7</v>
      </c>
      <c r="B42" s="12">
        <v>826</v>
      </c>
      <c r="C42" s="11">
        <f t="shared" si="11"/>
        <v>600.01499999999999</v>
      </c>
      <c r="D42" s="12">
        <v>770</v>
      </c>
      <c r="E42" s="11">
        <f t="shared" si="10"/>
        <v>933.36</v>
      </c>
      <c r="F42" s="12">
        <v>613</v>
      </c>
      <c r="G42" s="11">
        <f t="shared" si="9"/>
        <v>1333.375</v>
      </c>
      <c r="H42" s="12">
        <v>556</v>
      </c>
      <c r="I42" s="11">
        <f t="shared" si="8"/>
        <v>1800.06</v>
      </c>
      <c r="J42" s="14"/>
      <c r="K42" s="15"/>
      <c r="L42" s="14"/>
      <c r="M42" s="14"/>
      <c r="N42" s="14"/>
      <c r="O42" s="14"/>
    </row>
    <row r="43" spans="1:15">
      <c r="A43" s="12">
        <v>8</v>
      </c>
      <c r="B43" s="12">
        <v>896</v>
      </c>
      <c r="C43" s="11">
        <f t="shared" si="11"/>
        <v>933.36</v>
      </c>
      <c r="D43" s="12">
        <v>844</v>
      </c>
      <c r="E43" s="11">
        <f t="shared" si="10"/>
        <v>1333.375</v>
      </c>
      <c r="F43" s="12">
        <v>657</v>
      </c>
      <c r="G43" s="11">
        <f t="shared" si="9"/>
        <v>1800.06</v>
      </c>
      <c r="H43" s="12">
        <v>598</v>
      </c>
      <c r="I43" s="11">
        <f t="shared" si="8"/>
        <v>2333.415</v>
      </c>
      <c r="J43" s="14"/>
      <c r="K43" s="15"/>
      <c r="L43" s="14"/>
      <c r="M43" s="14"/>
      <c r="N43" s="14"/>
      <c r="O43" s="14"/>
    </row>
    <row r="44" spans="1:15">
      <c r="A44" s="12">
        <v>9</v>
      </c>
      <c r="B44" s="12">
        <v>957</v>
      </c>
      <c r="C44" s="11">
        <f t="shared" si="11"/>
        <v>1333.375</v>
      </c>
      <c r="D44" s="12">
        <v>914</v>
      </c>
      <c r="E44" s="11">
        <f t="shared" si="10"/>
        <v>1800.06</v>
      </c>
      <c r="F44" s="12">
        <v>692</v>
      </c>
      <c r="G44" s="11">
        <f t="shared" si="9"/>
        <v>2333.415</v>
      </c>
      <c r="H44" s="12">
        <v>636</v>
      </c>
      <c r="I44" s="11">
        <f t="shared" si="8"/>
        <v>2933.44</v>
      </c>
      <c r="J44" s="14"/>
      <c r="K44" s="15"/>
      <c r="L44" s="14"/>
      <c r="M44" s="14"/>
      <c r="N44" s="14"/>
      <c r="O44" s="14"/>
    </row>
    <row r="45" spans="1:15">
      <c r="A45" s="12">
        <v>10</v>
      </c>
      <c r="B45" s="12">
        <v>1010</v>
      </c>
      <c r="C45" s="11">
        <f t="shared" si="11"/>
        <v>1800.06</v>
      </c>
      <c r="D45" s="12">
        <v>981</v>
      </c>
      <c r="E45" s="11">
        <f t="shared" si="10"/>
        <v>2333.415</v>
      </c>
      <c r="F45" s="12">
        <v>719</v>
      </c>
      <c r="G45" s="11">
        <f t="shared" si="9"/>
        <v>2933.44</v>
      </c>
      <c r="H45" s="12">
        <v>671</v>
      </c>
      <c r="I45" s="11">
        <f t="shared" si="8"/>
        <v>3600.1350000000002</v>
      </c>
      <c r="J45" s="14"/>
      <c r="K45" s="15"/>
      <c r="L45" s="14"/>
      <c r="M45" s="14"/>
      <c r="N45" s="14"/>
      <c r="O45" s="14"/>
    </row>
    <row r="46" spans="1:15">
      <c r="A46" s="6" t="s">
        <v>29</v>
      </c>
      <c r="B46" s="19">
        <v>0.75</v>
      </c>
      <c r="C46" s="19"/>
      <c r="D46" s="19">
        <v>0.84</v>
      </c>
      <c r="E46" s="19"/>
      <c r="F46" s="19">
        <v>0.8</v>
      </c>
      <c r="G46" s="19"/>
      <c r="H46" s="19">
        <v>0.8</v>
      </c>
      <c r="I46" s="19"/>
      <c r="J46" s="8">
        <v>100</v>
      </c>
      <c r="K46" s="8">
        <v>0</v>
      </c>
      <c r="L46" s="8" t="s">
        <v>23</v>
      </c>
      <c r="M46" s="8" t="s">
        <v>21</v>
      </c>
      <c r="N46" s="8" t="s">
        <v>22</v>
      </c>
      <c r="O46" s="8" t="s">
        <v>20</v>
      </c>
    </row>
    <row r="47" spans="1:15">
      <c r="A47" s="12">
        <v>1</v>
      </c>
      <c r="B47" s="12">
        <v>161</v>
      </c>
      <c r="C47" s="13"/>
      <c r="D47" s="12">
        <v>151</v>
      </c>
      <c r="E47" s="13"/>
      <c r="F47" s="12">
        <v>129</v>
      </c>
      <c r="G47" s="13"/>
      <c r="H47" s="12">
        <v>125</v>
      </c>
      <c r="I47" s="13"/>
      <c r="J47" s="14"/>
      <c r="K47" s="14"/>
      <c r="L47" s="14"/>
      <c r="M47" s="14"/>
      <c r="N47" s="14"/>
      <c r="O47" s="14"/>
    </row>
    <row r="48" spans="1:15">
      <c r="A48" s="12">
        <v>2</v>
      </c>
      <c r="B48" s="12">
        <v>306</v>
      </c>
      <c r="C48" s="13"/>
      <c r="D48" s="12">
        <v>285</v>
      </c>
      <c r="E48" s="13"/>
      <c r="F48" s="12">
        <v>242</v>
      </c>
      <c r="G48" s="13"/>
      <c r="H48" s="12">
        <v>230</v>
      </c>
      <c r="I48" s="7">
        <f>100*A47+0/2*A47^2</f>
        <v>100</v>
      </c>
      <c r="J48" s="14"/>
      <c r="K48" s="14"/>
      <c r="L48" s="14"/>
      <c r="M48" s="14"/>
      <c r="N48" s="14"/>
      <c r="O48" s="14"/>
    </row>
    <row r="49" spans="1:15">
      <c r="A49" s="12">
        <v>3</v>
      </c>
      <c r="B49" s="12">
        <v>436</v>
      </c>
      <c r="C49" s="13"/>
      <c r="D49" s="12">
        <v>404</v>
      </c>
      <c r="E49" s="13"/>
      <c r="F49" s="12">
        <v>340</v>
      </c>
      <c r="G49" s="7">
        <f>100*A47+0/2*A47^2</f>
        <v>100</v>
      </c>
      <c r="H49" s="12">
        <v>318</v>
      </c>
      <c r="I49" s="7">
        <f t="shared" ref="I49:I56" si="12">100*A48+0/2*A48^2</f>
        <v>200</v>
      </c>
      <c r="J49" s="14"/>
      <c r="K49" s="14"/>
      <c r="L49" s="14"/>
      <c r="M49" s="14"/>
      <c r="N49" s="14"/>
      <c r="O49" s="14"/>
    </row>
    <row r="50" spans="1:15">
      <c r="A50" s="12">
        <v>4</v>
      </c>
      <c r="B50" s="12">
        <v>552</v>
      </c>
      <c r="C50" s="13"/>
      <c r="D50" s="12">
        <v>510</v>
      </c>
      <c r="E50" s="7">
        <f>100*A47+0/2*A47^2</f>
        <v>100</v>
      </c>
      <c r="F50" s="12">
        <v>424</v>
      </c>
      <c r="G50" s="7">
        <f t="shared" ref="G50:G56" si="13">100*A48+0/2*A48^2</f>
        <v>200</v>
      </c>
      <c r="H50" s="12">
        <v>392</v>
      </c>
      <c r="I50" s="7">
        <f t="shared" si="12"/>
        <v>300</v>
      </c>
      <c r="J50" s="14"/>
      <c r="K50" s="14"/>
      <c r="L50" s="14"/>
      <c r="M50" s="14"/>
      <c r="N50" s="14"/>
      <c r="O50" s="14"/>
    </row>
    <row r="51" spans="1:15">
      <c r="A51" s="12">
        <v>5</v>
      </c>
      <c r="B51" s="12">
        <v>655</v>
      </c>
      <c r="C51" s="7">
        <f>100*A47+0/2*A47^2</f>
        <v>100</v>
      </c>
      <c r="D51" s="12">
        <v>605</v>
      </c>
      <c r="E51" s="7">
        <f t="shared" ref="E51:E56" si="14">100*A48+0/2*A48^2</f>
        <v>200</v>
      </c>
      <c r="F51" s="12">
        <v>497</v>
      </c>
      <c r="G51" s="7">
        <f t="shared" si="13"/>
        <v>300</v>
      </c>
      <c r="H51" s="12">
        <v>455</v>
      </c>
      <c r="I51" s="7">
        <f t="shared" si="12"/>
        <v>400</v>
      </c>
      <c r="J51" s="14"/>
      <c r="K51" s="14"/>
      <c r="L51" s="14"/>
      <c r="M51" s="14"/>
      <c r="N51" s="14"/>
      <c r="O51" s="14"/>
    </row>
    <row r="52" spans="1:15">
      <c r="A52" s="12">
        <v>6</v>
      </c>
      <c r="B52" s="12">
        <v>746</v>
      </c>
      <c r="C52" s="7">
        <f t="shared" ref="C52:C56" si="15">100*A48+0/2*A48^2</f>
        <v>200</v>
      </c>
      <c r="D52" s="12">
        <v>691</v>
      </c>
      <c r="E52" s="7">
        <f t="shared" si="14"/>
        <v>300</v>
      </c>
      <c r="F52" s="12">
        <v>560</v>
      </c>
      <c r="G52" s="7">
        <f t="shared" si="13"/>
        <v>400</v>
      </c>
      <c r="H52" s="12">
        <v>509</v>
      </c>
      <c r="I52" s="7">
        <f t="shared" si="12"/>
        <v>500</v>
      </c>
      <c r="J52" s="14"/>
      <c r="K52" s="14"/>
      <c r="L52" s="14"/>
      <c r="M52" s="14"/>
      <c r="N52" s="14"/>
      <c r="O52" s="14"/>
    </row>
    <row r="53" spans="1:15">
      <c r="A53" s="12">
        <v>7</v>
      </c>
      <c r="B53" s="12">
        <v>826</v>
      </c>
      <c r="C53" s="7">
        <f t="shared" si="15"/>
        <v>300</v>
      </c>
      <c r="D53" s="12">
        <v>770</v>
      </c>
      <c r="E53" s="7">
        <f t="shared" si="14"/>
        <v>400</v>
      </c>
      <c r="F53" s="12">
        <v>613</v>
      </c>
      <c r="G53" s="7">
        <f t="shared" si="13"/>
        <v>500</v>
      </c>
      <c r="H53" s="12">
        <v>556</v>
      </c>
      <c r="I53" s="7">
        <f t="shared" si="12"/>
        <v>600</v>
      </c>
      <c r="J53" s="14"/>
      <c r="K53" s="14"/>
      <c r="L53" s="14"/>
      <c r="M53" s="14"/>
      <c r="N53" s="14"/>
      <c r="O53" s="14"/>
    </row>
    <row r="54" spans="1:15">
      <c r="A54" s="12">
        <v>8</v>
      </c>
      <c r="B54" s="12">
        <v>896</v>
      </c>
      <c r="C54" s="7">
        <f t="shared" si="15"/>
        <v>400</v>
      </c>
      <c r="D54" s="12">
        <v>844</v>
      </c>
      <c r="E54" s="7">
        <f t="shared" si="14"/>
        <v>500</v>
      </c>
      <c r="F54" s="12">
        <v>657</v>
      </c>
      <c r="G54" s="7">
        <f t="shared" si="13"/>
        <v>600</v>
      </c>
      <c r="H54" s="12">
        <v>598</v>
      </c>
      <c r="I54" s="7">
        <f t="shared" si="12"/>
        <v>700</v>
      </c>
      <c r="J54" s="14"/>
      <c r="K54" s="14"/>
      <c r="L54" s="14"/>
      <c r="M54" s="14"/>
      <c r="N54" s="14"/>
      <c r="O54" s="14"/>
    </row>
    <row r="55" spans="1:15">
      <c r="A55" s="12">
        <v>9</v>
      </c>
      <c r="B55" s="12">
        <v>957</v>
      </c>
      <c r="C55" s="7">
        <f t="shared" si="15"/>
        <v>500</v>
      </c>
      <c r="D55" s="12">
        <v>914</v>
      </c>
      <c r="E55" s="7">
        <f t="shared" si="14"/>
        <v>600</v>
      </c>
      <c r="F55" s="12">
        <v>692</v>
      </c>
      <c r="G55" s="7">
        <f t="shared" si="13"/>
        <v>700</v>
      </c>
      <c r="H55" s="12">
        <v>636</v>
      </c>
      <c r="I55" s="7">
        <f t="shared" si="12"/>
        <v>800</v>
      </c>
      <c r="J55" s="14"/>
      <c r="K55" s="14"/>
      <c r="L55" s="14"/>
      <c r="M55" s="14"/>
      <c r="N55" s="14"/>
      <c r="O55" s="14"/>
    </row>
    <row r="56" spans="1:15">
      <c r="A56" s="12">
        <v>10</v>
      </c>
      <c r="B56" s="12">
        <v>1010</v>
      </c>
      <c r="C56" s="7">
        <f t="shared" si="15"/>
        <v>600</v>
      </c>
      <c r="D56" s="12">
        <v>981</v>
      </c>
      <c r="E56" s="7">
        <f t="shared" si="14"/>
        <v>700</v>
      </c>
      <c r="F56" s="12">
        <v>719</v>
      </c>
      <c r="G56" s="7">
        <f t="shared" si="13"/>
        <v>800</v>
      </c>
      <c r="H56" s="12">
        <v>671</v>
      </c>
      <c r="I56" s="7">
        <f t="shared" si="12"/>
        <v>900</v>
      </c>
      <c r="J56" s="14"/>
      <c r="K56" s="14"/>
      <c r="L56" s="14"/>
      <c r="M56" s="14"/>
      <c r="N56" s="14"/>
      <c r="O56" s="14"/>
    </row>
    <row r="57" spans="1:15">
      <c r="A57" s="21" t="s">
        <v>27</v>
      </c>
      <c r="B57" s="22">
        <v>0.34334763948497854</v>
      </c>
      <c r="C57" s="22"/>
      <c r="D57" s="22">
        <v>0.36909871244635195</v>
      </c>
      <c r="E57" s="22"/>
      <c r="F57" s="22">
        <v>0.50602409638554213</v>
      </c>
      <c r="G57" s="22"/>
      <c r="H57" s="22">
        <v>0.53012048192771088</v>
      </c>
      <c r="I57" s="22"/>
      <c r="J57" s="23">
        <v>0</v>
      </c>
      <c r="K57" s="24">
        <v>66.666666666666657</v>
      </c>
      <c r="L57" s="23" t="s">
        <v>23</v>
      </c>
      <c r="M57" s="23" t="s">
        <v>21</v>
      </c>
      <c r="N57" s="23" t="s">
        <v>22</v>
      </c>
      <c r="O57" s="23" t="s">
        <v>20</v>
      </c>
    </row>
    <row r="58" spans="1:15">
      <c r="A58" s="12">
        <v>1</v>
      </c>
      <c r="B58" s="12">
        <v>161</v>
      </c>
      <c r="C58" s="3"/>
      <c r="D58" s="12">
        <v>151</v>
      </c>
      <c r="E58" s="3"/>
      <c r="F58" s="12">
        <v>129</v>
      </c>
      <c r="G58" s="3"/>
      <c r="H58" s="12">
        <v>125</v>
      </c>
      <c r="I58" s="3"/>
    </row>
    <row r="59" spans="1:15">
      <c r="A59" s="12">
        <v>2</v>
      </c>
      <c r="B59" s="12">
        <v>306</v>
      </c>
      <c r="C59" s="3"/>
      <c r="D59" s="12">
        <v>285</v>
      </c>
      <c r="E59" s="3"/>
      <c r="F59" s="12">
        <v>242</v>
      </c>
      <c r="G59" s="3"/>
      <c r="H59" s="12">
        <v>230</v>
      </c>
      <c r="I59" s="20">
        <f>0*A58+66.67/2*A58^2</f>
        <v>33.335000000000001</v>
      </c>
    </row>
    <row r="60" spans="1:15">
      <c r="A60" s="12">
        <v>3</v>
      </c>
      <c r="B60" s="12">
        <v>436</v>
      </c>
      <c r="C60" s="3"/>
      <c r="D60" s="12">
        <v>404</v>
      </c>
      <c r="E60" s="3"/>
      <c r="F60" s="12">
        <v>340</v>
      </c>
      <c r="G60" s="20">
        <f>0*A58+66.67/2*A58^2</f>
        <v>33.335000000000001</v>
      </c>
      <c r="H60" s="12">
        <v>318</v>
      </c>
      <c r="I60" s="20">
        <f t="shared" ref="I60:I67" si="16">0*A59+66.67/2*A59^2</f>
        <v>133.34</v>
      </c>
    </row>
    <row r="61" spans="1:15">
      <c r="A61" s="12">
        <v>4</v>
      </c>
      <c r="B61" s="12">
        <v>552</v>
      </c>
      <c r="C61" s="3"/>
      <c r="D61" s="12">
        <v>510</v>
      </c>
      <c r="E61" s="20">
        <f>0*A58+66.67/2*A58^2</f>
        <v>33.335000000000001</v>
      </c>
      <c r="F61" s="12">
        <v>424</v>
      </c>
      <c r="G61" s="20">
        <f t="shared" ref="G61:G67" si="17">0*A59+66.67/2*A59^2</f>
        <v>133.34</v>
      </c>
      <c r="H61" s="12">
        <v>392</v>
      </c>
      <c r="I61" s="20">
        <f t="shared" si="16"/>
        <v>300.01499999999999</v>
      </c>
    </row>
    <row r="62" spans="1:15">
      <c r="A62" s="12">
        <v>5</v>
      </c>
      <c r="B62" s="12">
        <v>655</v>
      </c>
      <c r="C62" s="20">
        <f>0*A58+66.67/2*A58^2</f>
        <v>33.335000000000001</v>
      </c>
      <c r="D62" s="12">
        <v>605</v>
      </c>
      <c r="E62" s="20">
        <f t="shared" ref="E62:E67" si="18">0*A59+66.67/2*A59^2</f>
        <v>133.34</v>
      </c>
      <c r="F62" s="12">
        <v>497</v>
      </c>
      <c r="G62" s="20">
        <f t="shared" si="17"/>
        <v>300.01499999999999</v>
      </c>
      <c r="H62" s="12">
        <v>455</v>
      </c>
      <c r="I62" s="20">
        <f t="shared" si="16"/>
        <v>533.36</v>
      </c>
    </row>
    <row r="63" spans="1:15">
      <c r="A63" s="12">
        <v>6</v>
      </c>
      <c r="B63" s="12">
        <v>746</v>
      </c>
      <c r="C63" s="20">
        <f t="shared" ref="C63:C67" si="19">0*A59+66.67/2*A59^2</f>
        <v>133.34</v>
      </c>
      <c r="D63" s="12">
        <v>691</v>
      </c>
      <c r="E63" s="20">
        <f t="shared" si="18"/>
        <v>300.01499999999999</v>
      </c>
      <c r="F63" s="12">
        <v>560</v>
      </c>
      <c r="G63" s="20">
        <f t="shared" si="17"/>
        <v>533.36</v>
      </c>
      <c r="H63" s="12">
        <v>509</v>
      </c>
      <c r="I63" s="20">
        <f t="shared" si="16"/>
        <v>833.375</v>
      </c>
    </row>
    <row r="64" spans="1:15">
      <c r="A64" s="12">
        <v>7</v>
      </c>
      <c r="B64" s="12">
        <v>826</v>
      </c>
      <c r="C64" s="20">
        <f t="shared" si="19"/>
        <v>300.01499999999999</v>
      </c>
      <c r="D64" s="12">
        <v>770</v>
      </c>
      <c r="E64" s="20">
        <f t="shared" si="18"/>
        <v>533.36</v>
      </c>
      <c r="F64" s="12">
        <v>613</v>
      </c>
      <c r="G64" s="20">
        <f t="shared" si="17"/>
        <v>833.375</v>
      </c>
      <c r="H64" s="12">
        <v>556</v>
      </c>
      <c r="I64" s="20">
        <f t="shared" si="16"/>
        <v>1200.06</v>
      </c>
    </row>
    <row r="65" spans="1:9">
      <c r="A65" s="12">
        <v>8</v>
      </c>
      <c r="B65" s="12">
        <v>896</v>
      </c>
      <c r="C65" s="20">
        <f t="shared" si="19"/>
        <v>533.36</v>
      </c>
      <c r="D65" s="12">
        <v>844</v>
      </c>
      <c r="E65" s="20">
        <f t="shared" si="18"/>
        <v>833.375</v>
      </c>
      <c r="F65" s="12">
        <v>657</v>
      </c>
      <c r="G65" s="20">
        <f t="shared" si="17"/>
        <v>1200.06</v>
      </c>
      <c r="H65" s="12">
        <v>598</v>
      </c>
      <c r="I65" s="20">
        <f t="shared" si="16"/>
        <v>1633.415</v>
      </c>
    </row>
    <row r="66" spans="1:9">
      <c r="A66" s="12">
        <v>9</v>
      </c>
      <c r="B66" s="12">
        <v>957</v>
      </c>
      <c r="C66" s="20">
        <f t="shared" si="19"/>
        <v>833.375</v>
      </c>
      <c r="D66" s="12">
        <v>914</v>
      </c>
      <c r="E66" s="20">
        <f t="shared" si="18"/>
        <v>1200.06</v>
      </c>
      <c r="F66" s="12">
        <v>692</v>
      </c>
      <c r="G66" s="20">
        <f t="shared" si="17"/>
        <v>1633.415</v>
      </c>
      <c r="H66" s="12">
        <v>636</v>
      </c>
      <c r="I66" s="20">
        <f t="shared" si="16"/>
        <v>2133.44</v>
      </c>
    </row>
    <row r="67" spans="1:9">
      <c r="A67" s="12">
        <v>10</v>
      </c>
      <c r="B67" s="12">
        <v>1010</v>
      </c>
      <c r="C67" s="20">
        <f t="shared" si="19"/>
        <v>1200.06</v>
      </c>
      <c r="D67" s="12">
        <v>981</v>
      </c>
      <c r="E67" s="20">
        <f t="shared" si="18"/>
        <v>1633.415</v>
      </c>
      <c r="F67" s="12">
        <v>719</v>
      </c>
      <c r="G67" s="20">
        <f t="shared" si="17"/>
        <v>2133.44</v>
      </c>
      <c r="H67" s="12">
        <v>671</v>
      </c>
      <c r="I67" s="20">
        <f t="shared" si="16"/>
        <v>2700.1350000000002</v>
      </c>
    </row>
  </sheetData>
  <mergeCells count="64">
    <mergeCell ref="L12:O12"/>
    <mergeCell ref="B11:C11"/>
    <mergeCell ref="D11:E11"/>
    <mergeCell ref="F11:G11"/>
    <mergeCell ref="H11:I11"/>
    <mergeCell ref="B13:C13"/>
    <mergeCell ref="F13:G13"/>
    <mergeCell ref="H13:I13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F3:G3"/>
    <mergeCell ref="H3:I3"/>
    <mergeCell ref="B4:C4"/>
    <mergeCell ref="D4:E4"/>
    <mergeCell ref="F4:G4"/>
    <mergeCell ref="H4:I4"/>
    <mergeCell ref="B1:C1"/>
    <mergeCell ref="D1:E1"/>
    <mergeCell ref="F1:G1"/>
    <mergeCell ref="H1:I1"/>
    <mergeCell ref="B2:C2"/>
    <mergeCell ref="D2:E2"/>
    <mergeCell ref="F2:G2"/>
    <mergeCell ref="H2:I2"/>
    <mergeCell ref="B57:C57"/>
    <mergeCell ref="D57:E57"/>
    <mergeCell ref="F57:G57"/>
    <mergeCell ref="H57:I57"/>
    <mergeCell ref="B24:C24"/>
    <mergeCell ref="B35:C35"/>
    <mergeCell ref="B46:C46"/>
    <mergeCell ref="D24:E24"/>
    <mergeCell ref="F24:G24"/>
    <mergeCell ref="H24:I24"/>
    <mergeCell ref="D35:E35"/>
    <mergeCell ref="F35:G35"/>
    <mergeCell ref="H35:I35"/>
    <mergeCell ref="D46:E46"/>
    <mergeCell ref="F46:G46"/>
    <mergeCell ref="H46:I4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Cliente Preferencial</dc:creator>
  <cp:lastModifiedBy>Dell Cliente Preferencial</cp:lastModifiedBy>
  <dcterms:created xsi:type="dcterms:W3CDTF">2011-10-15T12:00:12Z</dcterms:created>
  <dcterms:modified xsi:type="dcterms:W3CDTF">2011-10-22T22:11:12Z</dcterms:modified>
</cp:coreProperties>
</file>