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4" activeTab="5"/>
  </bookViews>
  <sheets>
    <sheet name="Jugadores 1" sheetId="1" r:id="rId1"/>
    <sheet name="Jugadores 2" sheetId="4" r:id="rId2"/>
    <sheet name="Actividad 1 Juego de la Confian" sheetId="2" r:id="rId3"/>
    <sheet name="Actividad 2 Mec. Contr. Volunta" sheetId="3" r:id="rId4"/>
    <sheet name="Act. 3 Riesgo, Ambigüedad" sheetId="5" r:id="rId5"/>
    <sheet name="Act. 4 Riesgo ind. y compartido" sheetId="6" r:id="rId6"/>
  </sheets>
  <calcPr calcId="125725"/>
</workbook>
</file>

<file path=xl/calcChain.xml><?xml version="1.0" encoding="utf-8"?>
<calcChain xmlns="http://schemas.openxmlformats.org/spreadsheetml/2006/main">
  <c r="D11" i="6"/>
  <c r="E11" s="1"/>
  <c r="E10"/>
  <c r="E9"/>
  <c r="E8"/>
  <c r="E7"/>
  <c r="E6"/>
  <c r="E5"/>
  <c r="A33"/>
  <c r="E11" i="5"/>
  <c r="G11"/>
  <c r="G10"/>
  <c r="G9"/>
  <c r="G8"/>
  <c r="G7"/>
  <c r="G6"/>
  <c r="G5"/>
  <c r="F11"/>
  <c r="E10"/>
  <c r="E9"/>
  <c r="E8"/>
  <c r="E7"/>
  <c r="E6"/>
  <c r="E5"/>
  <c r="D11"/>
  <c r="C11"/>
  <c r="C10"/>
  <c r="C9"/>
  <c r="C8"/>
  <c r="C7"/>
  <c r="C6"/>
  <c r="C5"/>
  <c r="B11"/>
  <c r="D35" i="3"/>
  <c r="D34"/>
  <c r="D36"/>
  <c r="D33"/>
  <c r="O18" i="4"/>
  <c r="O17"/>
  <c r="O16"/>
  <c r="O15"/>
  <c r="O14"/>
  <c r="O13"/>
  <c r="O12"/>
  <c r="O11"/>
  <c r="O10"/>
  <c r="O9"/>
  <c r="O8"/>
  <c r="O7"/>
  <c r="O6"/>
  <c r="O5"/>
  <c r="O4"/>
  <c r="J17" i="1"/>
  <c r="J16"/>
  <c r="J15"/>
  <c r="J14"/>
  <c r="J13"/>
  <c r="J12"/>
  <c r="J11"/>
  <c r="J10"/>
  <c r="J9"/>
  <c r="J8"/>
  <c r="J7"/>
  <c r="J6"/>
  <c r="J5"/>
  <c r="J4"/>
  <c r="J3"/>
  <c r="C33" i="3"/>
  <c r="B33"/>
  <c r="F33" i="2"/>
  <c r="E33"/>
  <c r="D33"/>
  <c r="C33"/>
  <c r="B7"/>
  <c r="B9" s="1"/>
  <c r="B8"/>
  <c r="K19" i="4"/>
  <c r="K18"/>
  <c r="K17"/>
  <c r="K16"/>
  <c r="K15"/>
  <c r="K14"/>
  <c r="K13"/>
  <c r="K12"/>
  <c r="K11"/>
  <c r="K10"/>
  <c r="K9"/>
  <c r="K8"/>
  <c r="K7"/>
  <c r="K6"/>
  <c r="K5"/>
  <c r="K4"/>
  <c r="J18"/>
  <c r="J17"/>
  <c r="J16"/>
  <c r="J15"/>
  <c r="J14"/>
  <c r="J13"/>
  <c r="J12"/>
  <c r="J11"/>
  <c r="J10"/>
  <c r="J9"/>
  <c r="J8"/>
  <c r="J7"/>
  <c r="J6"/>
  <c r="J5"/>
  <c r="J4"/>
  <c r="G18" i="1"/>
  <c r="G19" s="1"/>
  <c r="G17"/>
  <c r="G16"/>
  <c r="G15"/>
  <c r="G14"/>
  <c r="G13"/>
  <c r="G12"/>
  <c r="G11"/>
  <c r="G10"/>
  <c r="G9"/>
  <c r="G8"/>
  <c r="G7"/>
  <c r="G6"/>
  <c r="G5"/>
  <c r="G4"/>
  <c r="G3"/>
  <c r="B6" i="2"/>
  <c r="G21" i="4"/>
  <c r="I20"/>
  <c r="H20"/>
  <c r="G20"/>
  <c r="F20"/>
  <c r="I19"/>
  <c r="H19"/>
  <c r="G19"/>
  <c r="F19"/>
  <c r="E19"/>
  <c r="B4" i="2"/>
  <c r="B3"/>
  <c r="E19" i="1"/>
  <c r="E18"/>
</calcChain>
</file>

<file path=xl/sharedStrings.xml><?xml version="1.0" encoding="utf-8"?>
<sst xmlns="http://schemas.openxmlformats.org/spreadsheetml/2006/main" count="121" uniqueCount="82">
  <si>
    <t>Nombre</t>
  </si>
  <si>
    <t>Numero</t>
  </si>
  <si>
    <t>Jugador</t>
  </si>
  <si>
    <t>Juego 1</t>
  </si>
  <si>
    <t>Envío</t>
  </si>
  <si>
    <t>Cree 2 envía de vuelta</t>
  </si>
  <si>
    <t>Actividad 2</t>
  </si>
  <si>
    <t>Nº de personas que que cree van a invertir en la cuenta del grupo</t>
  </si>
  <si>
    <t>Actividad 3</t>
  </si>
  <si>
    <t>Decisión 1</t>
  </si>
  <si>
    <t>Decisión 3</t>
  </si>
  <si>
    <t>Decisión 2</t>
  </si>
  <si>
    <t>Actividad 4</t>
  </si>
  <si>
    <t>Participa</t>
  </si>
  <si>
    <t>Decisión</t>
  </si>
  <si>
    <t>Jimenez</t>
  </si>
  <si>
    <t>Drago</t>
  </si>
  <si>
    <t>Mi Decisión (Cuenta privada = 1)</t>
  </si>
  <si>
    <t>Schmitz</t>
  </si>
  <si>
    <t>Paredez</t>
  </si>
  <si>
    <t>Devuelve si Jugador 1 envió</t>
  </si>
  <si>
    <t>Cree 1 envía</t>
  </si>
  <si>
    <t>Savio</t>
  </si>
  <si>
    <t>Queijo</t>
  </si>
  <si>
    <t>Guntin</t>
  </si>
  <si>
    <t>Ferrés</t>
  </si>
  <si>
    <t>Durán</t>
  </si>
  <si>
    <t>Britos</t>
  </si>
  <si>
    <t>Xavier</t>
  </si>
  <si>
    <t>Rañales</t>
  </si>
  <si>
    <t>Casabó</t>
  </si>
  <si>
    <t>Guedes</t>
  </si>
  <si>
    <t>Seoane</t>
  </si>
  <si>
    <t>Bordaberry</t>
  </si>
  <si>
    <t>Ache</t>
  </si>
  <si>
    <t>García</t>
  </si>
  <si>
    <t>Cordone</t>
  </si>
  <si>
    <t>Nappa</t>
  </si>
  <si>
    <t>Amilivia</t>
  </si>
  <si>
    <t>xxx</t>
  </si>
  <si>
    <t>Vidal</t>
  </si>
  <si>
    <t>Genta</t>
  </si>
  <si>
    <t>Rezk</t>
  </si>
  <si>
    <t>Jimenez de Aréchaga</t>
  </si>
  <si>
    <t>Pucciano</t>
  </si>
  <si>
    <t>Rodríguez</t>
  </si>
  <si>
    <t>Chucarro</t>
  </si>
  <si>
    <t>Bauer</t>
  </si>
  <si>
    <t>prom</t>
  </si>
  <si>
    <t>%</t>
  </si>
  <si>
    <t xml:space="preserve">Envío promedio de Jugadores 1 </t>
  </si>
  <si>
    <t>$</t>
  </si>
  <si>
    <t>Resumen Resultados Actividad 1: Juego de la Confianza</t>
  </si>
  <si>
    <t xml:space="preserve">Respuesta promedio de Jugadores2 </t>
  </si>
  <si>
    <t>como % de lo que reciben</t>
  </si>
  <si>
    <t>% promedio total</t>
  </si>
  <si>
    <t>Ganancia frente a J2 promedio</t>
  </si>
  <si>
    <t>Ganancia frente a J12 promedio</t>
  </si>
  <si>
    <t>Devolución promedio individuo (%)</t>
  </si>
  <si>
    <t>Gananacia promedio J1 ($)</t>
  </si>
  <si>
    <t>Ganacia promedio J2 ($)</t>
  </si>
  <si>
    <t>Ganancia promedio social ($)</t>
  </si>
  <si>
    <t>Respuesta promedio de J2 según envío de J1</t>
  </si>
  <si>
    <t>Respuesta promedio J2 como % del envío de J1</t>
  </si>
  <si>
    <t>Respuesta media de J2 como % de lo que recibe</t>
  </si>
  <si>
    <t>Envío J1 (% Dotación)</t>
  </si>
  <si>
    <t>Respuesta J2 (% de lo que recibe)</t>
  </si>
  <si>
    <t xml:space="preserve">3 decidieron poner </t>
  </si>
  <si>
    <t>Ganancia</t>
  </si>
  <si>
    <t>ganancia</t>
  </si>
  <si>
    <t>ganancia total</t>
  </si>
  <si>
    <t>% sobre ganancia Nash</t>
  </si>
  <si>
    <t>% sobre ganancia coop</t>
  </si>
  <si>
    <t>Lotería Nº</t>
  </si>
  <si>
    <t>Total</t>
  </si>
  <si>
    <t>Jugadores</t>
  </si>
  <si>
    <t>Aversión al riesgo</t>
  </si>
  <si>
    <t>Av. a la ambigüedad</t>
  </si>
  <si>
    <t>Aversión a las pérdidas</t>
  </si>
  <si>
    <t>Decisión 4</t>
  </si>
  <si>
    <t>Riesgo compartido</t>
  </si>
  <si>
    <t>Loteria</t>
  </si>
</sst>
</file>

<file path=xl/styles.xml><?xml version="1.0" encoding="utf-8"?>
<styleSheet xmlns="http://schemas.openxmlformats.org/spreadsheetml/2006/main">
  <numFmts count="1">
    <numFmt numFmtId="170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'Actividad 1 Juego de la Confian'!$A$14</c:f>
              <c:strCache>
                <c:ptCount val="1"/>
                <c:pt idx="0">
                  <c:v>Respuesta promedio J2 como % del envío de J1</c:v>
                </c:pt>
              </c:strCache>
            </c:strRef>
          </c:tx>
          <c:cat>
            <c:numRef>
              <c:f>'Actividad 1 Juego de la Confian'!$B$13:$F$13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70</c:v>
                </c:pt>
                <c:pt idx="3">
                  <c:v>105</c:v>
                </c:pt>
                <c:pt idx="4">
                  <c:v>140</c:v>
                </c:pt>
              </c:numCache>
            </c:numRef>
          </c:cat>
          <c:val>
            <c:numRef>
              <c:f>'Actividad 1 Juego de la Confian'!$B$14:$F$14</c:f>
              <c:numCache>
                <c:formatCode>0.00</c:formatCode>
                <c:ptCount val="5"/>
                <c:pt idx="0">
                  <c:v>2.3333333333333335</c:v>
                </c:pt>
                <c:pt idx="1">
                  <c:v>36.666666666666664</c:v>
                </c:pt>
                <c:pt idx="2">
                  <c:v>77</c:v>
                </c:pt>
                <c:pt idx="3">
                  <c:v>112</c:v>
                </c:pt>
                <c:pt idx="4">
                  <c:v>151.66666666666666</c:v>
                </c:pt>
              </c:numCache>
            </c:numRef>
          </c:val>
        </c:ser>
        <c:axId val="79271424"/>
        <c:axId val="86663936"/>
      </c:barChart>
      <c:catAx>
        <c:axId val="79271424"/>
        <c:scaling>
          <c:orientation val="minMax"/>
        </c:scaling>
        <c:axPos val="b"/>
        <c:numFmt formatCode="General" sourceLinked="1"/>
        <c:tickLblPos val="nextTo"/>
        <c:crossAx val="86663936"/>
        <c:crosses val="autoZero"/>
        <c:auto val="1"/>
        <c:lblAlgn val="ctr"/>
        <c:lblOffset val="100"/>
      </c:catAx>
      <c:valAx>
        <c:axId val="86663936"/>
        <c:scaling>
          <c:orientation val="minMax"/>
        </c:scaling>
        <c:axPos val="l"/>
        <c:majorGridlines/>
        <c:numFmt formatCode="0.00" sourceLinked="1"/>
        <c:tickLblPos val="nextTo"/>
        <c:crossAx val="792714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'Actividad 1 Juego de la Confian'!$A$34</c:f>
              <c:strCache>
                <c:ptCount val="1"/>
                <c:pt idx="0">
                  <c:v>Respuesta J2 (% de lo que recibe)</c:v>
                </c:pt>
              </c:strCache>
            </c:strRef>
          </c:tx>
          <c:cat>
            <c:numRef>
              <c:f>'Actividad 1 Juego de la Confian'!$B$33:$F$33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cat>
          <c:val>
            <c:numRef>
              <c:f>'Actividad 1 Juego de la Confian'!$B$34:$F$34</c:f>
              <c:numCache>
                <c:formatCode>0.00</c:formatCode>
                <c:ptCount val="5"/>
                <c:pt idx="0">
                  <c:v>100</c:v>
                </c:pt>
                <c:pt idx="1">
                  <c:v>104.76190476190474</c:v>
                </c:pt>
                <c:pt idx="2">
                  <c:v>110.00000000000001</c:v>
                </c:pt>
                <c:pt idx="3">
                  <c:v>106.66666666666667</c:v>
                </c:pt>
                <c:pt idx="4">
                  <c:v>108.33333333333333</c:v>
                </c:pt>
              </c:numCache>
            </c:numRef>
          </c:val>
        </c:ser>
        <c:axId val="79411840"/>
        <c:axId val="79413632"/>
      </c:barChart>
      <c:catAx>
        <c:axId val="79411840"/>
        <c:scaling>
          <c:orientation val="minMax"/>
        </c:scaling>
        <c:axPos val="b"/>
        <c:numFmt formatCode="General" sourceLinked="1"/>
        <c:tickLblPos val="nextTo"/>
        <c:crossAx val="79413632"/>
        <c:crosses val="autoZero"/>
        <c:auto val="1"/>
        <c:lblAlgn val="ctr"/>
        <c:lblOffset val="100"/>
      </c:catAx>
      <c:valAx>
        <c:axId val="79413632"/>
        <c:scaling>
          <c:orientation val="minMax"/>
        </c:scaling>
        <c:axPos val="l"/>
        <c:majorGridlines/>
        <c:numFmt formatCode="0" sourceLinked="0"/>
        <c:tickLblPos val="nextTo"/>
        <c:crossAx val="794118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15</xdr:row>
      <xdr:rowOff>57150</xdr:rowOff>
    </xdr:from>
    <xdr:to>
      <xdr:col>5</xdr:col>
      <xdr:colOff>371475</xdr:colOff>
      <xdr:row>29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1314450</xdr:colOff>
      <xdr:row>35</xdr:row>
      <xdr:rowOff>114300</xdr:rowOff>
    </xdr:from>
    <xdr:to>
      <xdr:col>5</xdr:col>
      <xdr:colOff>314325</xdr:colOff>
      <xdr:row>50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8</xdr:col>
      <xdr:colOff>449056</xdr:colOff>
      <xdr:row>22</xdr:row>
      <xdr:rowOff>28575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0"/>
          <a:ext cx="5468731" cy="1743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23</xdr:row>
      <xdr:rowOff>40709</xdr:rowOff>
    </xdr:from>
    <xdr:to>
      <xdr:col>8</xdr:col>
      <xdr:colOff>452497</xdr:colOff>
      <xdr:row>36</xdr:row>
      <xdr:rowOff>85724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4422209"/>
          <a:ext cx="5405497" cy="25215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opLeftCell="E1" workbookViewId="0">
      <selection activeCell="N1" sqref="N1:O17"/>
    </sheetView>
  </sheetViews>
  <sheetFormatPr baseColWidth="10" defaultRowHeight="15"/>
  <cols>
    <col min="1" max="1" width="3" bestFit="1" customWidth="1"/>
    <col min="2" max="3" width="8.28515625" bestFit="1" customWidth="1"/>
    <col min="4" max="4" width="7.85546875" bestFit="1" customWidth="1"/>
    <col min="5" max="5" width="5.7109375" bestFit="1" customWidth="1"/>
    <col min="6" max="7" width="8.7109375" customWidth="1"/>
    <col min="8" max="8" width="11.42578125" style="1"/>
    <col min="11" max="13" width="10" bestFit="1" customWidth="1"/>
  </cols>
  <sheetData>
    <row r="1" spans="1:15">
      <c r="D1" s="2" t="s">
        <v>3</v>
      </c>
      <c r="E1" s="2"/>
      <c r="F1" s="2"/>
      <c r="G1" s="2"/>
      <c r="H1" s="2" t="s">
        <v>6</v>
      </c>
      <c r="I1" s="2"/>
      <c r="J1" s="2"/>
      <c r="K1" s="2" t="s">
        <v>8</v>
      </c>
      <c r="L1" s="2"/>
      <c r="M1" s="2"/>
      <c r="N1" s="2" t="s">
        <v>12</v>
      </c>
      <c r="O1" s="2"/>
    </row>
    <row r="2" spans="1:15">
      <c r="B2" s="1" t="s">
        <v>0</v>
      </c>
      <c r="C2" s="1" t="s">
        <v>1</v>
      </c>
      <c r="D2" s="1" t="s">
        <v>2</v>
      </c>
      <c r="E2" s="6" t="s">
        <v>4</v>
      </c>
      <c r="F2" s="4" t="s">
        <v>5</v>
      </c>
      <c r="G2" s="4" t="s">
        <v>56</v>
      </c>
      <c r="H2" s="1" t="s">
        <v>17</v>
      </c>
      <c r="I2" s="4" t="s">
        <v>7</v>
      </c>
      <c r="J2" s="4" t="s">
        <v>68</v>
      </c>
      <c r="K2" s="1" t="s">
        <v>9</v>
      </c>
      <c r="L2" s="1" t="s">
        <v>11</v>
      </c>
      <c r="M2" s="1" t="s">
        <v>10</v>
      </c>
      <c r="N2" s="1" t="s">
        <v>13</v>
      </c>
      <c r="O2" s="1" t="s">
        <v>14</v>
      </c>
    </row>
    <row r="3" spans="1:15">
      <c r="A3">
        <v>1</v>
      </c>
      <c r="B3" s="1" t="s">
        <v>15</v>
      </c>
      <c r="C3" s="1">
        <v>27</v>
      </c>
      <c r="D3" s="1">
        <v>1</v>
      </c>
      <c r="E3" s="6">
        <v>0</v>
      </c>
      <c r="F3" s="1">
        <v>0</v>
      </c>
      <c r="G3" s="1">
        <f>+E3*0.06</f>
        <v>0</v>
      </c>
      <c r="H3" s="1">
        <v>1</v>
      </c>
      <c r="I3" s="5">
        <v>0</v>
      </c>
      <c r="J3" s="1">
        <f>250*H3+25*3</f>
        <v>325</v>
      </c>
      <c r="K3" s="1">
        <v>5</v>
      </c>
      <c r="L3" s="1">
        <v>5</v>
      </c>
      <c r="M3" s="1">
        <v>5</v>
      </c>
      <c r="N3" s="1">
        <v>0</v>
      </c>
      <c r="O3" s="1">
        <v>5</v>
      </c>
    </row>
    <row r="4" spans="1:15">
      <c r="A4">
        <v>2</v>
      </c>
      <c r="B4" t="s">
        <v>16</v>
      </c>
      <c r="C4">
        <v>18</v>
      </c>
      <c r="D4" s="1">
        <v>1</v>
      </c>
      <c r="E4" s="6">
        <v>0</v>
      </c>
      <c r="F4" s="1">
        <v>0</v>
      </c>
      <c r="G4" s="1">
        <f t="shared" ref="G4:G17" si="0">+E4*0.06</f>
        <v>0</v>
      </c>
      <c r="H4" s="1">
        <v>1</v>
      </c>
      <c r="I4" s="5">
        <v>0</v>
      </c>
      <c r="J4" s="1">
        <f t="shared" ref="J4:J17" si="1">250*H4+25*3</f>
        <v>325</v>
      </c>
      <c r="K4" s="1">
        <v>5</v>
      </c>
      <c r="L4" s="1">
        <v>1</v>
      </c>
      <c r="M4" s="1">
        <v>5</v>
      </c>
      <c r="N4" s="1">
        <v>0</v>
      </c>
      <c r="O4" s="1">
        <v>5</v>
      </c>
    </row>
    <row r="5" spans="1:15">
      <c r="A5">
        <v>3</v>
      </c>
      <c r="B5" t="s">
        <v>18</v>
      </c>
      <c r="C5">
        <v>28</v>
      </c>
      <c r="D5" s="1">
        <v>1</v>
      </c>
      <c r="E5" s="6">
        <v>0</v>
      </c>
      <c r="F5" s="1">
        <v>0</v>
      </c>
      <c r="G5" s="1">
        <f t="shared" si="0"/>
        <v>0</v>
      </c>
      <c r="H5" s="1">
        <v>1</v>
      </c>
      <c r="I5" s="5">
        <v>3</v>
      </c>
      <c r="J5" s="1">
        <f t="shared" si="1"/>
        <v>325</v>
      </c>
      <c r="K5" s="1">
        <v>2</v>
      </c>
      <c r="L5" s="1">
        <v>1</v>
      </c>
      <c r="M5" s="1">
        <v>1</v>
      </c>
      <c r="N5" s="1">
        <v>0</v>
      </c>
      <c r="O5" s="1">
        <v>2</v>
      </c>
    </row>
    <row r="6" spans="1:15">
      <c r="A6">
        <v>4</v>
      </c>
      <c r="B6" t="s">
        <v>22</v>
      </c>
      <c r="C6">
        <v>25</v>
      </c>
      <c r="D6" s="1">
        <v>1</v>
      </c>
      <c r="E6" s="6">
        <v>70</v>
      </c>
      <c r="F6" s="1">
        <v>140</v>
      </c>
      <c r="G6" s="1">
        <f t="shared" si="0"/>
        <v>4.2</v>
      </c>
      <c r="H6" s="1">
        <v>1</v>
      </c>
      <c r="I6" s="5">
        <v>3</v>
      </c>
      <c r="J6" s="1">
        <f t="shared" si="1"/>
        <v>325</v>
      </c>
      <c r="K6" s="1">
        <v>2</v>
      </c>
      <c r="L6" s="1">
        <v>2</v>
      </c>
      <c r="M6" s="1">
        <v>4</v>
      </c>
      <c r="N6" s="1">
        <v>0</v>
      </c>
      <c r="O6" s="1">
        <v>2</v>
      </c>
    </row>
    <row r="7" spans="1:15">
      <c r="A7">
        <v>5</v>
      </c>
      <c r="B7" t="s">
        <v>23</v>
      </c>
      <c r="C7">
        <v>4</v>
      </c>
      <c r="D7" s="1">
        <v>1</v>
      </c>
      <c r="E7" s="6">
        <v>0</v>
      </c>
      <c r="F7" s="1">
        <v>0</v>
      </c>
      <c r="G7" s="1">
        <f t="shared" si="0"/>
        <v>0</v>
      </c>
      <c r="H7" s="1">
        <v>1</v>
      </c>
      <c r="I7" s="5">
        <v>0</v>
      </c>
      <c r="J7" s="1">
        <f t="shared" si="1"/>
        <v>325</v>
      </c>
      <c r="K7" s="1">
        <v>5</v>
      </c>
      <c r="L7" s="1">
        <v>5</v>
      </c>
      <c r="M7" s="1">
        <v>5</v>
      </c>
      <c r="N7" s="1">
        <v>0</v>
      </c>
      <c r="O7" s="1">
        <v>5</v>
      </c>
    </row>
    <row r="8" spans="1:15">
      <c r="A8">
        <v>6</v>
      </c>
      <c r="B8" t="s">
        <v>24</v>
      </c>
      <c r="C8">
        <v>14</v>
      </c>
      <c r="D8" s="1">
        <v>1</v>
      </c>
      <c r="E8" s="6">
        <v>0</v>
      </c>
      <c r="F8" s="1">
        <v>0</v>
      </c>
      <c r="G8" s="1">
        <f t="shared" si="0"/>
        <v>0</v>
      </c>
      <c r="H8" s="1">
        <v>1</v>
      </c>
      <c r="I8" s="5">
        <v>0</v>
      </c>
      <c r="J8" s="1">
        <f t="shared" si="1"/>
        <v>325</v>
      </c>
      <c r="K8" s="1">
        <v>2</v>
      </c>
      <c r="L8" s="1">
        <v>1</v>
      </c>
      <c r="M8" s="1">
        <v>3</v>
      </c>
      <c r="N8" s="1">
        <v>0</v>
      </c>
      <c r="O8" s="1">
        <v>2</v>
      </c>
    </row>
    <row r="9" spans="1:15">
      <c r="A9">
        <v>7</v>
      </c>
      <c r="B9" t="s">
        <v>25</v>
      </c>
      <c r="D9" s="1">
        <v>1</v>
      </c>
      <c r="E9" s="6">
        <v>70</v>
      </c>
      <c r="F9" s="1">
        <v>70</v>
      </c>
      <c r="G9" s="1">
        <f t="shared" si="0"/>
        <v>4.2</v>
      </c>
      <c r="H9" s="1">
        <v>1</v>
      </c>
      <c r="I9" s="5">
        <v>0</v>
      </c>
      <c r="J9" s="1">
        <f t="shared" si="1"/>
        <v>325</v>
      </c>
      <c r="K9" s="1">
        <v>3</v>
      </c>
      <c r="L9" s="1">
        <v>3</v>
      </c>
      <c r="M9" s="1">
        <v>3</v>
      </c>
      <c r="N9" s="1">
        <v>1</v>
      </c>
      <c r="O9" s="1">
        <v>6</v>
      </c>
    </row>
    <row r="10" spans="1:15">
      <c r="A10">
        <v>8</v>
      </c>
      <c r="B10" t="s">
        <v>28</v>
      </c>
      <c r="C10">
        <v>20</v>
      </c>
      <c r="D10" s="1">
        <v>1</v>
      </c>
      <c r="E10" s="6">
        <v>0</v>
      </c>
      <c r="F10" s="1">
        <v>0</v>
      </c>
      <c r="G10" s="1">
        <f t="shared" si="0"/>
        <v>0</v>
      </c>
      <c r="H10" s="1">
        <v>1</v>
      </c>
      <c r="I10" s="5">
        <v>2</v>
      </c>
      <c r="J10" s="1">
        <f t="shared" si="1"/>
        <v>325</v>
      </c>
      <c r="K10" s="1">
        <v>2</v>
      </c>
      <c r="L10" s="1">
        <v>1</v>
      </c>
      <c r="M10" s="1">
        <v>1</v>
      </c>
      <c r="N10" s="1">
        <v>0</v>
      </c>
      <c r="O10" s="1">
        <v>2</v>
      </c>
    </row>
    <row r="11" spans="1:15">
      <c r="A11">
        <v>9</v>
      </c>
      <c r="B11" t="s">
        <v>40</v>
      </c>
      <c r="C11">
        <v>9</v>
      </c>
      <c r="D11" s="1">
        <v>1</v>
      </c>
      <c r="E11" s="6">
        <v>0</v>
      </c>
      <c r="F11" s="1">
        <v>0</v>
      </c>
      <c r="G11" s="1">
        <f t="shared" si="0"/>
        <v>0</v>
      </c>
      <c r="H11" s="1">
        <v>1</v>
      </c>
      <c r="I11" s="5">
        <v>0</v>
      </c>
      <c r="J11" s="1">
        <f t="shared" si="1"/>
        <v>325</v>
      </c>
      <c r="K11" s="1">
        <v>1</v>
      </c>
      <c r="L11" s="1"/>
      <c r="M11" s="1">
        <v>1</v>
      </c>
      <c r="N11" s="1">
        <v>0</v>
      </c>
      <c r="O11" s="1">
        <v>5</v>
      </c>
    </row>
    <row r="12" spans="1:15">
      <c r="A12">
        <v>10</v>
      </c>
      <c r="B12" t="s">
        <v>41</v>
      </c>
      <c r="C12">
        <v>15</v>
      </c>
      <c r="D12" s="1">
        <v>1</v>
      </c>
      <c r="E12" s="6">
        <v>0</v>
      </c>
      <c r="F12" s="1">
        <v>0</v>
      </c>
      <c r="G12" s="1">
        <f t="shared" si="0"/>
        <v>0</v>
      </c>
      <c r="H12" s="1">
        <v>1</v>
      </c>
      <c r="I12" s="5">
        <v>0</v>
      </c>
      <c r="J12" s="1">
        <f t="shared" si="1"/>
        <v>325</v>
      </c>
      <c r="K12" s="1">
        <v>3</v>
      </c>
      <c r="L12" s="1">
        <v>5</v>
      </c>
      <c r="M12" s="1">
        <v>4</v>
      </c>
      <c r="N12" s="1">
        <v>0</v>
      </c>
      <c r="O12" s="1">
        <v>3</v>
      </c>
    </row>
    <row r="13" spans="1:15">
      <c r="A13">
        <v>11</v>
      </c>
      <c r="B13" t="s">
        <v>42</v>
      </c>
      <c r="C13">
        <v>24</v>
      </c>
      <c r="D13" s="1">
        <v>1</v>
      </c>
      <c r="E13" s="6">
        <v>0</v>
      </c>
      <c r="F13" s="1">
        <v>0</v>
      </c>
      <c r="G13" s="1">
        <f t="shared" si="0"/>
        <v>0</v>
      </c>
      <c r="H13" s="1">
        <v>1</v>
      </c>
      <c r="I13" s="5">
        <v>0</v>
      </c>
      <c r="J13" s="1">
        <f t="shared" si="1"/>
        <v>325</v>
      </c>
      <c r="K13" s="1">
        <v>2</v>
      </c>
      <c r="L13" s="1">
        <v>2</v>
      </c>
      <c r="M13" s="1">
        <v>5</v>
      </c>
      <c r="N13" s="1">
        <v>0</v>
      </c>
      <c r="O13" s="1">
        <v>2</v>
      </c>
    </row>
    <row r="14" spans="1:15">
      <c r="A14">
        <v>12</v>
      </c>
      <c r="B14" t="s">
        <v>43</v>
      </c>
      <c r="C14">
        <v>23</v>
      </c>
      <c r="D14" s="1">
        <v>1</v>
      </c>
      <c r="E14" s="6">
        <v>35</v>
      </c>
      <c r="F14" s="1">
        <v>70</v>
      </c>
      <c r="G14" s="1">
        <f t="shared" si="0"/>
        <v>2.1</v>
      </c>
      <c r="H14" s="1">
        <v>1</v>
      </c>
      <c r="I14" s="5">
        <v>0</v>
      </c>
      <c r="J14" s="1">
        <f t="shared" si="1"/>
        <v>325</v>
      </c>
      <c r="K14" s="1">
        <v>2</v>
      </c>
      <c r="L14" s="1">
        <v>1</v>
      </c>
      <c r="M14" s="1">
        <v>4</v>
      </c>
      <c r="N14" s="1">
        <v>1</v>
      </c>
      <c r="O14" s="1">
        <v>2</v>
      </c>
    </row>
    <row r="15" spans="1:15">
      <c r="A15">
        <v>13</v>
      </c>
      <c r="B15" t="s">
        <v>44</v>
      </c>
      <c r="C15">
        <v>29</v>
      </c>
      <c r="D15" s="1">
        <v>1</v>
      </c>
      <c r="E15" s="6">
        <v>35</v>
      </c>
      <c r="F15" s="1">
        <v>70</v>
      </c>
      <c r="G15" s="1">
        <f t="shared" si="0"/>
        <v>2.1</v>
      </c>
      <c r="H15" s="1">
        <v>1</v>
      </c>
      <c r="I15" s="5">
        <v>0</v>
      </c>
      <c r="J15" s="1">
        <f t="shared" si="1"/>
        <v>325</v>
      </c>
      <c r="K15" s="1">
        <v>2</v>
      </c>
      <c r="L15" s="1">
        <v>2</v>
      </c>
      <c r="M15" s="1">
        <v>1</v>
      </c>
      <c r="N15" s="1">
        <v>0</v>
      </c>
      <c r="O15" s="1">
        <v>2</v>
      </c>
    </row>
    <row r="16" spans="1:15">
      <c r="A16">
        <v>14</v>
      </c>
      <c r="B16" t="s">
        <v>46</v>
      </c>
      <c r="C16">
        <v>11</v>
      </c>
      <c r="D16" s="1">
        <v>1</v>
      </c>
      <c r="E16" s="6">
        <v>0</v>
      </c>
      <c r="F16" s="1">
        <v>0</v>
      </c>
      <c r="G16" s="1">
        <f t="shared" si="0"/>
        <v>0</v>
      </c>
      <c r="H16" s="1">
        <v>1</v>
      </c>
      <c r="I16" s="5">
        <v>8</v>
      </c>
      <c r="J16" s="1">
        <f t="shared" si="1"/>
        <v>325</v>
      </c>
      <c r="K16" s="1">
        <v>2</v>
      </c>
      <c r="L16" s="1">
        <v>4</v>
      </c>
      <c r="M16" s="1">
        <v>3</v>
      </c>
      <c r="N16" s="1">
        <v>0</v>
      </c>
      <c r="O16" s="1">
        <v>2</v>
      </c>
    </row>
    <row r="17" spans="1:15">
      <c r="A17">
        <v>15</v>
      </c>
      <c r="B17" t="s">
        <v>47</v>
      </c>
      <c r="C17">
        <v>5</v>
      </c>
      <c r="D17" s="1">
        <v>1</v>
      </c>
      <c r="E17" s="6">
        <v>35</v>
      </c>
      <c r="F17" s="1">
        <v>35</v>
      </c>
      <c r="G17" s="1">
        <f t="shared" si="0"/>
        <v>2.1</v>
      </c>
      <c r="H17" s="1">
        <v>1</v>
      </c>
      <c r="I17" s="5">
        <v>0</v>
      </c>
      <c r="J17" s="1">
        <f t="shared" si="1"/>
        <v>325</v>
      </c>
      <c r="K17" s="1">
        <v>3</v>
      </c>
      <c r="L17" s="1">
        <v>2</v>
      </c>
      <c r="M17" s="1">
        <v>3</v>
      </c>
      <c r="N17" s="1">
        <v>0</v>
      </c>
      <c r="O17" s="1">
        <v>3</v>
      </c>
    </row>
    <row r="18" spans="1:15">
      <c r="D18" t="s">
        <v>48</v>
      </c>
      <c r="E18" s="8">
        <f>AVERAGE(E3:E17)</f>
        <v>16.333333333333332</v>
      </c>
      <c r="G18" s="9">
        <f>AVERAGE(G3:G17)</f>
        <v>0.98</v>
      </c>
    </row>
    <row r="19" spans="1:15">
      <c r="D19" t="s">
        <v>49</v>
      </c>
      <c r="E19" s="8">
        <f>+E18/140*100</f>
        <v>11.666666666666666</v>
      </c>
      <c r="G19" s="9">
        <f>+G18/140*100</f>
        <v>0.70000000000000007</v>
      </c>
    </row>
  </sheetData>
  <mergeCells count="4">
    <mergeCell ref="K1:M1"/>
    <mergeCell ref="N1:O1"/>
    <mergeCell ref="D1:G1"/>
    <mergeCell ref="H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6"/>
  <sheetViews>
    <sheetView topLeftCell="E1" workbookViewId="0">
      <selection activeCell="S4" sqref="S4:T18"/>
    </sheetView>
  </sheetViews>
  <sheetFormatPr baseColWidth="10" defaultRowHeight="15"/>
  <cols>
    <col min="1" max="1" width="3" bestFit="1" customWidth="1"/>
    <col min="2" max="3" width="8.28515625" bestFit="1" customWidth="1"/>
    <col min="4" max="4" width="7.85546875" bestFit="1" customWidth="1"/>
    <col min="5" max="6" width="4" bestFit="1" customWidth="1"/>
    <col min="7" max="7" width="6.5703125" style="1" bestFit="1" customWidth="1"/>
    <col min="8" max="8" width="4" bestFit="1" customWidth="1"/>
    <col min="9" max="9" width="5.7109375" bestFit="1" customWidth="1"/>
    <col min="10" max="11" width="5.7109375" customWidth="1"/>
    <col min="12" max="12" width="8.7109375" customWidth="1"/>
    <col min="13" max="13" width="4.85546875" customWidth="1"/>
    <col min="16" max="18" width="10" bestFit="1" customWidth="1"/>
  </cols>
  <sheetData>
    <row r="1" spans="1:20">
      <c r="D1" s="2" t="s">
        <v>3</v>
      </c>
      <c r="E1" s="2"/>
      <c r="F1" s="2"/>
      <c r="G1" s="2"/>
      <c r="H1" s="2"/>
      <c r="I1" s="2"/>
      <c r="J1" s="2"/>
      <c r="K1" s="2"/>
      <c r="L1" s="2"/>
      <c r="M1" s="2" t="s">
        <v>6</v>
      </c>
      <c r="N1" s="2"/>
      <c r="O1" s="2"/>
      <c r="P1" s="2" t="s">
        <v>8</v>
      </c>
      <c r="Q1" s="2"/>
      <c r="R1" s="2"/>
      <c r="S1" s="2" t="s">
        <v>12</v>
      </c>
      <c r="T1" s="2"/>
    </row>
    <row r="2" spans="1:20">
      <c r="D2" s="1"/>
      <c r="E2" s="2" t="s">
        <v>20</v>
      </c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B3" s="1" t="s">
        <v>0</v>
      </c>
      <c r="C3" s="1" t="s">
        <v>1</v>
      </c>
      <c r="D3" s="1" t="s">
        <v>2</v>
      </c>
      <c r="E3" s="1">
        <v>0</v>
      </c>
      <c r="F3" s="1">
        <v>35</v>
      </c>
      <c r="G3" s="1">
        <v>70</v>
      </c>
      <c r="H3" s="1">
        <v>105</v>
      </c>
      <c r="I3" s="1">
        <v>140</v>
      </c>
      <c r="J3" s="4" t="s">
        <v>58</v>
      </c>
      <c r="K3" s="4" t="s">
        <v>57</v>
      </c>
      <c r="L3" s="4" t="s">
        <v>21</v>
      </c>
      <c r="M3" s="4" t="s">
        <v>17</v>
      </c>
      <c r="N3" s="4" t="s">
        <v>7</v>
      </c>
      <c r="O3" s="4" t="s">
        <v>68</v>
      </c>
      <c r="P3" s="1" t="s">
        <v>9</v>
      </c>
      <c r="Q3" s="1" t="s">
        <v>11</v>
      </c>
      <c r="R3" s="1" t="s">
        <v>10</v>
      </c>
      <c r="S3" s="1" t="s">
        <v>13</v>
      </c>
      <c r="T3" s="1" t="s">
        <v>14</v>
      </c>
    </row>
    <row r="4" spans="1:20">
      <c r="A4">
        <v>1</v>
      </c>
      <c r="B4" t="s">
        <v>19</v>
      </c>
      <c r="C4">
        <v>10</v>
      </c>
      <c r="D4">
        <v>2</v>
      </c>
      <c r="E4" s="1">
        <v>0</v>
      </c>
      <c r="F4">
        <v>0</v>
      </c>
      <c r="G4" s="1">
        <v>0</v>
      </c>
      <c r="H4">
        <v>0</v>
      </c>
      <c r="I4" s="1">
        <v>0</v>
      </c>
      <c r="J4" s="11">
        <f>(F4/35+G4/70+H4/105+I4/140)/5</f>
        <v>0</v>
      </c>
      <c r="K4" s="1">
        <f>16.33*3-16.33*J4</f>
        <v>48.989999999999995</v>
      </c>
      <c r="L4" s="1">
        <v>0</v>
      </c>
      <c r="M4">
        <v>1</v>
      </c>
      <c r="N4" s="1">
        <v>0</v>
      </c>
      <c r="O4" s="1">
        <f>250*M4+25*3</f>
        <v>325</v>
      </c>
      <c r="P4" s="5">
        <v>2</v>
      </c>
      <c r="Q4" s="5">
        <v>2</v>
      </c>
      <c r="R4" s="5">
        <v>2</v>
      </c>
      <c r="S4" s="1">
        <v>0</v>
      </c>
      <c r="T4" s="1">
        <v>2</v>
      </c>
    </row>
    <row r="5" spans="1:20">
      <c r="A5">
        <v>2</v>
      </c>
      <c r="B5" t="s">
        <v>26</v>
      </c>
      <c r="C5">
        <v>30</v>
      </c>
      <c r="D5">
        <v>2</v>
      </c>
      <c r="E5" s="1">
        <v>0</v>
      </c>
      <c r="F5">
        <v>35</v>
      </c>
      <c r="G5" s="1">
        <v>105</v>
      </c>
      <c r="H5">
        <v>140</v>
      </c>
      <c r="I5">
        <v>210</v>
      </c>
      <c r="J5" s="11">
        <f t="shared" ref="J5:J18" si="0">(F5/35+G5/70+H5/105+I5/140)/5</f>
        <v>1.0666666666666667</v>
      </c>
      <c r="K5" s="1">
        <f t="shared" ref="K5:K18" si="1">16.33*3-16.33*J5</f>
        <v>31.571333333333332</v>
      </c>
      <c r="L5">
        <v>70</v>
      </c>
      <c r="M5">
        <v>1</v>
      </c>
      <c r="N5">
        <v>0</v>
      </c>
      <c r="O5" s="1">
        <f t="shared" ref="O5:O18" si="2">250*M5+25*3</f>
        <v>325</v>
      </c>
      <c r="P5" s="5">
        <v>3</v>
      </c>
      <c r="Q5" s="5">
        <v>3</v>
      </c>
      <c r="R5" s="5">
        <v>3</v>
      </c>
      <c r="S5" s="1">
        <v>1</v>
      </c>
      <c r="T5" s="1">
        <v>6</v>
      </c>
    </row>
    <row r="6" spans="1:20">
      <c r="A6">
        <v>3</v>
      </c>
      <c r="B6" t="s">
        <v>27</v>
      </c>
      <c r="C6">
        <v>8</v>
      </c>
      <c r="D6">
        <v>2</v>
      </c>
      <c r="E6" s="1">
        <v>35</v>
      </c>
      <c r="F6">
        <v>70</v>
      </c>
      <c r="G6" s="1">
        <v>140</v>
      </c>
      <c r="H6">
        <v>175</v>
      </c>
      <c r="I6">
        <v>280</v>
      </c>
      <c r="J6" s="11">
        <f t="shared" si="0"/>
        <v>1.5333333333333334</v>
      </c>
      <c r="K6" s="1">
        <f t="shared" si="1"/>
        <v>23.950666666666663</v>
      </c>
      <c r="L6">
        <v>35</v>
      </c>
      <c r="M6">
        <v>0</v>
      </c>
      <c r="N6">
        <v>28</v>
      </c>
      <c r="O6" s="1">
        <f t="shared" si="2"/>
        <v>75</v>
      </c>
      <c r="P6" s="5">
        <v>2</v>
      </c>
      <c r="Q6" s="5">
        <v>4</v>
      </c>
      <c r="R6" s="5">
        <v>6</v>
      </c>
      <c r="S6" s="1">
        <v>1</v>
      </c>
      <c r="T6" s="1">
        <v>1</v>
      </c>
    </row>
    <row r="7" spans="1:20">
      <c r="A7">
        <v>4</v>
      </c>
      <c r="B7" t="s">
        <v>29</v>
      </c>
      <c r="C7">
        <v>6</v>
      </c>
      <c r="D7">
        <v>2</v>
      </c>
      <c r="E7" s="1">
        <v>0</v>
      </c>
      <c r="F7">
        <v>25</v>
      </c>
      <c r="G7" s="1">
        <v>105</v>
      </c>
      <c r="H7">
        <v>140</v>
      </c>
      <c r="I7">
        <v>175</v>
      </c>
      <c r="J7" s="11">
        <f t="shared" si="0"/>
        <v>0.95952380952380945</v>
      </c>
      <c r="K7" s="1">
        <f t="shared" si="1"/>
        <v>33.320976190476188</v>
      </c>
      <c r="L7">
        <v>35</v>
      </c>
      <c r="M7">
        <v>1</v>
      </c>
      <c r="N7">
        <v>0</v>
      </c>
      <c r="O7" s="1">
        <f t="shared" si="2"/>
        <v>325</v>
      </c>
      <c r="P7" s="5">
        <v>2</v>
      </c>
      <c r="Q7" s="5">
        <v>1</v>
      </c>
      <c r="R7" s="5">
        <v>3</v>
      </c>
      <c r="S7" s="1">
        <v>1</v>
      </c>
      <c r="T7" s="1">
        <v>6</v>
      </c>
    </row>
    <row r="8" spans="1:20">
      <c r="A8">
        <v>5</v>
      </c>
      <c r="B8" t="s">
        <v>30</v>
      </c>
      <c r="C8">
        <v>7</v>
      </c>
      <c r="D8">
        <v>2</v>
      </c>
      <c r="E8" s="1">
        <v>0</v>
      </c>
      <c r="F8">
        <v>70</v>
      </c>
      <c r="G8" s="1">
        <v>105</v>
      </c>
      <c r="H8">
        <v>140</v>
      </c>
      <c r="I8">
        <v>175</v>
      </c>
      <c r="J8" s="11">
        <f t="shared" si="0"/>
        <v>1.2166666666666666</v>
      </c>
      <c r="K8" s="1">
        <f t="shared" si="1"/>
        <v>29.121833333333331</v>
      </c>
      <c r="L8">
        <v>35</v>
      </c>
      <c r="M8">
        <v>1</v>
      </c>
      <c r="N8">
        <v>10</v>
      </c>
      <c r="O8" s="1">
        <f t="shared" si="2"/>
        <v>325</v>
      </c>
      <c r="P8" s="5">
        <v>2</v>
      </c>
      <c r="Q8" s="5">
        <v>2</v>
      </c>
      <c r="R8" s="5">
        <v>4</v>
      </c>
      <c r="S8" s="1">
        <v>0</v>
      </c>
      <c r="T8" s="1">
        <v>2</v>
      </c>
    </row>
    <row r="9" spans="1:20">
      <c r="A9">
        <v>6</v>
      </c>
      <c r="B9" t="s">
        <v>31</v>
      </c>
      <c r="C9">
        <v>12</v>
      </c>
      <c r="D9">
        <v>2</v>
      </c>
      <c r="E9" s="1">
        <v>0</v>
      </c>
      <c r="F9">
        <v>0</v>
      </c>
      <c r="G9" s="1">
        <v>35</v>
      </c>
      <c r="H9">
        <v>70</v>
      </c>
      <c r="I9">
        <v>105</v>
      </c>
      <c r="J9" s="11">
        <f t="shared" si="0"/>
        <v>0.3833333333333333</v>
      </c>
      <c r="K9" s="1">
        <f t="shared" si="1"/>
        <v>42.730166666666662</v>
      </c>
      <c r="L9">
        <v>70</v>
      </c>
      <c r="M9">
        <v>0</v>
      </c>
      <c r="N9">
        <v>17</v>
      </c>
      <c r="O9" s="1">
        <f t="shared" si="2"/>
        <v>75</v>
      </c>
      <c r="P9" s="5">
        <v>1</v>
      </c>
      <c r="Q9" s="5">
        <v>2</v>
      </c>
      <c r="R9" s="5">
        <v>6</v>
      </c>
      <c r="S9" s="1">
        <v>1</v>
      </c>
      <c r="T9" s="1">
        <v>6</v>
      </c>
    </row>
    <row r="10" spans="1:20">
      <c r="A10">
        <v>7</v>
      </c>
      <c r="B10" t="s">
        <v>32</v>
      </c>
      <c r="C10">
        <v>2</v>
      </c>
      <c r="D10">
        <v>2</v>
      </c>
      <c r="E10" s="1">
        <v>0</v>
      </c>
      <c r="F10">
        <v>70</v>
      </c>
      <c r="G10" s="1">
        <v>105</v>
      </c>
      <c r="H10">
        <v>175</v>
      </c>
      <c r="I10">
        <v>210</v>
      </c>
      <c r="J10" s="11">
        <f t="shared" si="0"/>
        <v>1.3333333333333335</v>
      </c>
      <c r="K10" s="1">
        <f t="shared" si="1"/>
        <v>27.216666666666661</v>
      </c>
      <c r="L10">
        <v>35</v>
      </c>
      <c r="M10">
        <v>0</v>
      </c>
      <c r="N10">
        <v>30</v>
      </c>
      <c r="O10" s="1">
        <f t="shared" si="2"/>
        <v>75</v>
      </c>
      <c r="P10" s="5">
        <v>2</v>
      </c>
      <c r="Q10" s="5">
        <v>3</v>
      </c>
      <c r="R10" s="5">
        <v>4</v>
      </c>
      <c r="S10" s="1">
        <v>1</v>
      </c>
      <c r="T10" s="1">
        <v>4</v>
      </c>
    </row>
    <row r="11" spans="1:20">
      <c r="A11">
        <v>8</v>
      </c>
      <c r="B11" t="s">
        <v>33</v>
      </c>
      <c r="C11">
        <v>16</v>
      </c>
      <c r="D11">
        <v>2</v>
      </c>
      <c r="E11" s="1">
        <v>0</v>
      </c>
      <c r="F11">
        <v>70</v>
      </c>
      <c r="G11" s="1">
        <v>140</v>
      </c>
      <c r="H11">
        <v>210</v>
      </c>
      <c r="I11">
        <v>280</v>
      </c>
      <c r="J11" s="11">
        <f t="shared" si="0"/>
        <v>1.6</v>
      </c>
      <c r="K11" s="1">
        <f t="shared" si="1"/>
        <v>22.861999999999995</v>
      </c>
      <c r="L11">
        <v>140</v>
      </c>
      <c r="M11">
        <v>1</v>
      </c>
      <c r="N11">
        <v>3</v>
      </c>
      <c r="O11" s="1">
        <f t="shared" si="2"/>
        <v>325</v>
      </c>
      <c r="P11" s="5">
        <v>5</v>
      </c>
      <c r="Q11" s="5">
        <v>5</v>
      </c>
      <c r="R11" s="5">
        <v>5</v>
      </c>
      <c r="S11" s="1">
        <v>1</v>
      </c>
      <c r="T11" s="1">
        <v>5</v>
      </c>
    </row>
    <row r="12" spans="1:20">
      <c r="A12">
        <v>9</v>
      </c>
      <c r="B12" t="s">
        <v>34</v>
      </c>
      <c r="C12">
        <v>3</v>
      </c>
      <c r="D12">
        <v>2</v>
      </c>
      <c r="E12" s="1">
        <v>0</v>
      </c>
      <c r="F12">
        <v>0</v>
      </c>
      <c r="G12" s="1">
        <v>0</v>
      </c>
      <c r="H12">
        <v>0</v>
      </c>
      <c r="I12">
        <v>0</v>
      </c>
      <c r="J12" s="11">
        <f t="shared" si="0"/>
        <v>0</v>
      </c>
      <c r="K12" s="1">
        <f t="shared" si="1"/>
        <v>48.989999999999995</v>
      </c>
      <c r="L12">
        <v>0</v>
      </c>
      <c r="M12">
        <v>1</v>
      </c>
      <c r="N12">
        <v>0</v>
      </c>
      <c r="O12" s="1">
        <f t="shared" si="2"/>
        <v>325</v>
      </c>
      <c r="P12" s="5">
        <v>2</v>
      </c>
      <c r="Q12" s="5">
        <v>2</v>
      </c>
      <c r="R12" s="5">
        <v>4</v>
      </c>
      <c r="S12" s="1">
        <v>1</v>
      </c>
      <c r="T12" s="1">
        <v>6</v>
      </c>
    </row>
    <row r="13" spans="1:20">
      <c r="A13">
        <v>10</v>
      </c>
      <c r="B13" t="s">
        <v>35</v>
      </c>
      <c r="C13">
        <v>17</v>
      </c>
      <c r="D13">
        <v>2</v>
      </c>
      <c r="E13" s="1">
        <v>0</v>
      </c>
      <c r="F13">
        <v>35</v>
      </c>
      <c r="G13" s="1">
        <v>70</v>
      </c>
      <c r="H13">
        <v>105</v>
      </c>
      <c r="I13">
        <v>140</v>
      </c>
      <c r="J13" s="11">
        <f t="shared" si="0"/>
        <v>0.8</v>
      </c>
      <c r="K13" s="1">
        <f t="shared" si="1"/>
        <v>35.925999999999995</v>
      </c>
      <c r="L13">
        <v>0</v>
      </c>
      <c r="M13">
        <v>1</v>
      </c>
      <c r="N13">
        <v>20</v>
      </c>
      <c r="O13" s="1">
        <f t="shared" si="2"/>
        <v>325</v>
      </c>
      <c r="P13" s="5">
        <v>2</v>
      </c>
      <c r="Q13" s="5">
        <v>2</v>
      </c>
      <c r="R13" s="5">
        <v>4</v>
      </c>
      <c r="S13" s="1">
        <v>0</v>
      </c>
      <c r="T13" s="1">
        <v>2</v>
      </c>
    </row>
    <row r="14" spans="1:20">
      <c r="A14">
        <v>11</v>
      </c>
      <c r="B14" t="s">
        <v>36</v>
      </c>
      <c r="C14">
        <v>26</v>
      </c>
      <c r="D14">
        <v>2</v>
      </c>
      <c r="E14" s="1">
        <v>0</v>
      </c>
      <c r="F14">
        <v>105</v>
      </c>
      <c r="G14" s="1">
        <v>210</v>
      </c>
      <c r="H14">
        <v>315</v>
      </c>
      <c r="I14">
        <v>420</v>
      </c>
      <c r="J14" s="11">
        <f t="shared" si="0"/>
        <v>2.4</v>
      </c>
      <c r="K14" s="1">
        <f t="shared" si="1"/>
        <v>9.7980000000000018</v>
      </c>
      <c r="L14">
        <v>70</v>
      </c>
      <c r="M14">
        <v>1</v>
      </c>
      <c r="N14">
        <v>3</v>
      </c>
      <c r="O14" s="1">
        <f t="shared" si="2"/>
        <v>325</v>
      </c>
      <c r="P14" s="5">
        <v>6</v>
      </c>
      <c r="Q14" s="5">
        <v>6</v>
      </c>
      <c r="R14" s="5">
        <v>6</v>
      </c>
      <c r="S14" s="1">
        <v>1</v>
      </c>
      <c r="T14" s="1">
        <v>5</v>
      </c>
    </row>
    <row r="15" spans="1:20">
      <c r="A15">
        <v>12</v>
      </c>
      <c r="B15" t="s">
        <v>37</v>
      </c>
      <c r="C15">
        <v>13</v>
      </c>
      <c r="D15">
        <v>2</v>
      </c>
      <c r="E15" s="1">
        <v>0</v>
      </c>
      <c r="F15">
        <v>0</v>
      </c>
      <c r="G15" s="1">
        <v>0</v>
      </c>
      <c r="H15">
        <v>0</v>
      </c>
      <c r="I15">
        <v>0</v>
      </c>
      <c r="J15" s="11">
        <f t="shared" si="0"/>
        <v>0</v>
      </c>
      <c r="K15" s="1">
        <f t="shared" si="1"/>
        <v>48.989999999999995</v>
      </c>
      <c r="L15">
        <v>0</v>
      </c>
      <c r="M15">
        <v>1</v>
      </c>
      <c r="N15">
        <v>0</v>
      </c>
      <c r="O15" s="1">
        <f t="shared" si="2"/>
        <v>325</v>
      </c>
      <c r="P15" s="5">
        <v>1</v>
      </c>
      <c r="Q15" s="5">
        <v>1</v>
      </c>
      <c r="R15" s="5">
        <v>5</v>
      </c>
      <c r="S15" s="1">
        <v>0</v>
      </c>
      <c r="T15" s="1">
        <v>1</v>
      </c>
    </row>
    <row r="16" spans="1:20">
      <c r="A16">
        <v>13</v>
      </c>
      <c r="B16" t="s">
        <v>38</v>
      </c>
      <c r="C16">
        <v>22</v>
      </c>
      <c r="D16">
        <v>2</v>
      </c>
      <c r="E16" s="1">
        <v>0</v>
      </c>
      <c r="F16">
        <v>35</v>
      </c>
      <c r="G16" s="1">
        <v>70</v>
      </c>
      <c r="H16">
        <v>105</v>
      </c>
      <c r="I16">
        <v>140</v>
      </c>
      <c r="J16" s="11">
        <f t="shared" si="0"/>
        <v>0.8</v>
      </c>
      <c r="K16" s="1">
        <f t="shared" si="1"/>
        <v>35.925999999999995</v>
      </c>
      <c r="L16">
        <v>0</v>
      </c>
      <c r="M16">
        <v>1</v>
      </c>
      <c r="N16">
        <v>0</v>
      </c>
      <c r="O16" s="1">
        <f t="shared" si="2"/>
        <v>325</v>
      </c>
      <c r="P16" s="5">
        <v>1</v>
      </c>
      <c r="Q16" s="5">
        <v>1</v>
      </c>
      <c r="R16" s="5">
        <v>1</v>
      </c>
      <c r="S16" s="1">
        <v>1</v>
      </c>
      <c r="T16" s="1">
        <v>5</v>
      </c>
    </row>
    <row r="17" spans="1:20">
      <c r="A17">
        <v>14</v>
      </c>
      <c r="B17" t="s">
        <v>39</v>
      </c>
      <c r="C17">
        <v>21</v>
      </c>
      <c r="D17">
        <v>2</v>
      </c>
      <c r="E17" s="1">
        <v>0</v>
      </c>
      <c r="F17">
        <v>35</v>
      </c>
      <c r="G17" s="1">
        <v>70</v>
      </c>
      <c r="H17">
        <v>105</v>
      </c>
      <c r="I17">
        <v>140</v>
      </c>
      <c r="J17" s="11">
        <f t="shared" si="0"/>
        <v>0.8</v>
      </c>
      <c r="K17" s="1">
        <f t="shared" si="1"/>
        <v>35.925999999999995</v>
      </c>
      <c r="L17">
        <v>35</v>
      </c>
      <c r="M17">
        <v>1</v>
      </c>
      <c r="N17">
        <v>20</v>
      </c>
      <c r="O17" s="1">
        <f t="shared" si="2"/>
        <v>325</v>
      </c>
      <c r="P17" s="5">
        <v>5</v>
      </c>
      <c r="Q17" s="5">
        <v>2</v>
      </c>
      <c r="R17" s="5">
        <v>6</v>
      </c>
      <c r="S17" s="1">
        <v>1</v>
      </c>
      <c r="T17" s="1">
        <v>6</v>
      </c>
    </row>
    <row r="18" spans="1:20">
      <c r="A18">
        <v>15</v>
      </c>
      <c r="B18" t="s">
        <v>45</v>
      </c>
      <c r="C18">
        <v>19</v>
      </c>
      <c r="D18">
        <v>2</v>
      </c>
      <c r="E18" s="1">
        <v>0</v>
      </c>
      <c r="F18">
        <v>0</v>
      </c>
      <c r="G18" s="1">
        <v>0</v>
      </c>
      <c r="H18">
        <v>0</v>
      </c>
      <c r="I18">
        <v>0</v>
      </c>
      <c r="J18" s="11">
        <f t="shared" si="0"/>
        <v>0</v>
      </c>
      <c r="K18" s="1">
        <f t="shared" si="1"/>
        <v>48.989999999999995</v>
      </c>
      <c r="L18">
        <v>70</v>
      </c>
      <c r="M18">
        <v>1</v>
      </c>
      <c r="N18">
        <v>10</v>
      </c>
      <c r="O18" s="1">
        <f t="shared" si="2"/>
        <v>325</v>
      </c>
      <c r="P18" s="5">
        <v>5</v>
      </c>
      <c r="Q18" s="5">
        <v>3</v>
      </c>
      <c r="R18" s="5">
        <v>4</v>
      </c>
      <c r="S18" s="1">
        <v>1</v>
      </c>
      <c r="T18" s="1">
        <v>6</v>
      </c>
    </row>
    <row r="19" spans="1:20">
      <c r="A19">
        <v>16</v>
      </c>
      <c r="D19" s="8" t="s">
        <v>48</v>
      </c>
      <c r="E19" s="9">
        <f>AVERAGE(E4:E18)</f>
        <v>2.3333333333333335</v>
      </c>
      <c r="F19" s="9">
        <f t="shared" ref="F19:I19" si="3">AVERAGE(F4:F18)</f>
        <v>36.666666666666664</v>
      </c>
      <c r="G19" s="9">
        <f t="shared" si="3"/>
        <v>77</v>
      </c>
      <c r="H19" s="9">
        <f t="shared" si="3"/>
        <v>112</v>
      </c>
      <c r="I19" s="9">
        <f t="shared" si="3"/>
        <v>151.66666666666666</v>
      </c>
      <c r="J19" s="9"/>
      <c r="K19" s="9">
        <f>AVERAGE(K4:K18)</f>
        <v>34.953976190476183</v>
      </c>
    </row>
    <row r="20" spans="1:20">
      <c r="A20">
        <v>17</v>
      </c>
      <c r="D20" s="8" t="s">
        <v>49</v>
      </c>
      <c r="E20" s="9">
        <v>100</v>
      </c>
      <c r="F20" s="8">
        <f>+F19/F3*100</f>
        <v>104.76190476190474</v>
      </c>
      <c r="G20" s="9">
        <f t="shared" ref="G20:I20" si="4">+G19/G3*100</f>
        <v>110.00000000000001</v>
      </c>
      <c r="H20" s="8">
        <f t="shared" si="4"/>
        <v>106.66666666666667</v>
      </c>
      <c r="I20" s="8">
        <f t="shared" si="4"/>
        <v>108.33333333333333</v>
      </c>
      <c r="J20" s="8"/>
      <c r="K20" s="8"/>
    </row>
    <row r="21" spans="1:20">
      <c r="A21">
        <v>18</v>
      </c>
      <c r="D21" t="s">
        <v>55</v>
      </c>
      <c r="G21" s="10">
        <f>AVERAGE(E20:I20)</f>
        <v>105.95238095238096</v>
      </c>
    </row>
    <row r="22" spans="1:20">
      <c r="A22">
        <v>19</v>
      </c>
    </row>
    <row r="23" spans="1:20">
      <c r="A23">
        <v>20</v>
      </c>
    </row>
    <row r="24" spans="1:20">
      <c r="A24">
        <v>21</v>
      </c>
    </row>
    <row r="25" spans="1:20">
      <c r="A25">
        <v>22</v>
      </c>
    </row>
    <row r="26" spans="1:20">
      <c r="A26">
        <v>23</v>
      </c>
    </row>
  </sheetData>
  <mergeCells count="5">
    <mergeCell ref="D1:L1"/>
    <mergeCell ref="P1:R1"/>
    <mergeCell ref="S1:T1"/>
    <mergeCell ref="E2:I2"/>
    <mergeCell ref="M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34" workbookViewId="0">
      <selection activeCell="B30" sqref="B30"/>
    </sheetView>
  </sheetViews>
  <sheetFormatPr baseColWidth="10" defaultRowHeight="15"/>
  <cols>
    <col min="1" max="1" width="40.7109375" bestFit="1" customWidth="1"/>
    <col min="2" max="2" width="10.7109375" style="1" customWidth="1"/>
    <col min="3" max="6" width="10.7109375" customWidth="1"/>
  </cols>
  <sheetData>
    <row r="1" spans="1:6">
      <c r="A1" s="15" t="s">
        <v>52</v>
      </c>
      <c r="B1" s="15"/>
      <c r="C1" s="3"/>
    </row>
    <row r="2" spans="1:6">
      <c r="A2" s="16" t="s">
        <v>50</v>
      </c>
      <c r="B2" s="12"/>
    </row>
    <row r="3" spans="1:6">
      <c r="A3" s="17" t="s">
        <v>51</v>
      </c>
      <c r="B3" s="13">
        <f>'Jugadores 1'!E18</f>
        <v>16.333333333333332</v>
      </c>
    </row>
    <row r="4" spans="1:6">
      <c r="A4" s="17" t="s">
        <v>49</v>
      </c>
      <c r="B4" s="13">
        <f>'Jugadores 1'!E19</f>
        <v>11.666666666666666</v>
      </c>
    </row>
    <row r="5" spans="1:6">
      <c r="A5" s="16" t="s">
        <v>53</v>
      </c>
      <c r="B5" s="12"/>
    </row>
    <row r="6" spans="1:6">
      <c r="A6" s="17" t="s">
        <v>54</v>
      </c>
      <c r="B6" s="14">
        <f>'Jugadores 2'!G21</f>
        <v>105.95238095238096</v>
      </c>
    </row>
    <row r="7" spans="1:6">
      <c r="A7" s="18" t="s">
        <v>59</v>
      </c>
      <c r="B7" s="14">
        <f>'Jugadores 1'!G18</f>
        <v>0.98</v>
      </c>
    </row>
    <row r="8" spans="1:6">
      <c r="A8" s="18" t="s">
        <v>60</v>
      </c>
      <c r="B8" s="14">
        <f>'Jugadores 2'!K19</f>
        <v>34.953976190476183</v>
      </c>
    </row>
    <row r="9" spans="1:6">
      <c r="A9" s="16" t="s">
        <v>61</v>
      </c>
      <c r="B9" s="14">
        <f>+B7+B8</f>
        <v>35.93397619047618</v>
      </c>
    </row>
    <row r="12" spans="1:6">
      <c r="A12" t="s">
        <v>62</v>
      </c>
    </row>
    <row r="13" spans="1:6">
      <c r="A13" t="s">
        <v>4</v>
      </c>
      <c r="B13" s="1">
        <v>0</v>
      </c>
      <c r="C13" s="1">
        <v>35</v>
      </c>
      <c r="D13" s="1">
        <v>70</v>
      </c>
      <c r="E13" s="1">
        <v>105</v>
      </c>
      <c r="F13" s="1">
        <v>140</v>
      </c>
    </row>
    <row r="14" spans="1:6">
      <c r="A14" t="s">
        <v>63</v>
      </c>
      <c r="B14" s="11">
        <v>2.3333333333333335</v>
      </c>
      <c r="C14" s="7">
        <v>36.666666666666664</v>
      </c>
      <c r="D14" s="7">
        <v>77</v>
      </c>
      <c r="E14" s="7">
        <v>112</v>
      </c>
      <c r="F14" s="7">
        <v>151.66666666666666</v>
      </c>
    </row>
    <row r="32" spans="1:1">
      <c r="A32" t="s">
        <v>64</v>
      </c>
    </row>
    <row r="33" spans="1:6">
      <c r="A33" t="s">
        <v>65</v>
      </c>
      <c r="B33" s="1">
        <v>0</v>
      </c>
      <c r="C33">
        <f>35/140*100</f>
        <v>25</v>
      </c>
      <c r="D33">
        <f>70/140*100</f>
        <v>50</v>
      </c>
      <c r="E33">
        <f>105/140*100</f>
        <v>75</v>
      </c>
      <c r="F33">
        <f>140/140*100</f>
        <v>100</v>
      </c>
    </row>
    <row r="34" spans="1:6">
      <c r="A34" t="s">
        <v>66</v>
      </c>
      <c r="B34" s="11">
        <v>100</v>
      </c>
      <c r="C34" s="7">
        <v>104.76190476190474</v>
      </c>
      <c r="D34" s="7">
        <v>110.00000000000001</v>
      </c>
      <c r="E34" s="7">
        <v>106.66666666666667</v>
      </c>
      <c r="F34" s="7">
        <v>108.33333333333333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topLeftCell="A13" workbookViewId="0">
      <selection activeCell="D36" sqref="D36"/>
    </sheetView>
  </sheetViews>
  <sheetFormatPr baseColWidth="10" defaultRowHeight="15"/>
  <cols>
    <col min="2" max="2" width="29.7109375" style="5" bestFit="1" customWidth="1"/>
    <col min="3" max="3" width="59.7109375" style="5" bestFit="1" customWidth="1"/>
    <col min="4" max="4" width="8.7109375" bestFit="1" customWidth="1"/>
  </cols>
  <sheetData>
    <row r="1" spans="1:4">
      <c r="B1" s="19" t="s">
        <v>6</v>
      </c>
      <c r="C1" s="19"/>
    </row>
    <row r="2" spans="1:4">
      <c r="B2" s="5" t="s">
        <v>17</v>
      </c>
      <c r="C2" s="5" t="s">
        <v>7</v>
      </c>
      <c r="D2" t="s">
        <v>69</v>
      </c>
    </row>
    <row r="3" spans="1:4">
      <c r="A3">
        <v>1</v>
      </c>
      <c r="B3" s="5">
        <v>1</v>
      </c>
      <c r="C3" s="5">
        <v>0</v>
      </c>
      <c r="D3">
        <v>325</v>
      </c>
    </row>
    <row r="4" spans="1:4">
      <c r="A4">
        <v>2</v>
      </c>
      <c r="B4" s="5">
        <v>1</v>
      </c>
      <c r="C4" s="5">
        <v>0</v>
      </c>
      <c r="D4">
        <v>325</v>
      </c>
    </row>
    <row r="5" spans="1:4">
      <c r="A5">
        <v>3</v>
      </c>
      <c r="B5" s="5">
        <v>1</v>
      </c>
      <c r="C5" s="5">
        <v>3</v>
      </c>
      <c r="D5">
        <v>325</v>
      </c>
    </row>
    <row r="6" spans="1:4">
      <c r="A6">
        <v>4</v>
      </c>
      <c r="B6" s="5">
        <v>1</v>
      </c>
      <c r="C6" s="5">
        <v>3</v>
      </c>
      <c r="D6">
        <v>325</v>
      </c>
    </row>
    <row r="7" spans="1:4">
      <c r="A7">
        <v>5</v>
      </c>
      <c r="B7" s="5">
        <v>1</v>
      </c>
      <c r="C7" s="5">
        <v>0</v>
      </c>
      <c r="D7">
        <v>325</v>
      </c>
    </row>
    <row r="8" spans="1:4">
      <c r="A8">
        <v>6</v>
      </c>
      <c r="B8" s="5">
        <v>1</v>
      </c>
      <c r="C8" s="5">
        <v>0</v>
      </c>
      <c r="D8">
        <v>325</v>
      </c>
    </row>
    <row r="9" spans="1:4">
      <c r="A9">
        <v>7</v>
      </c>
      <c r="B9" s="5">
        <v>1</v>
      </c>
      <c r="C9" s="5">
        <v>0</v>
      </c>
      <c r="D9">
        <v>325</v>
      </c>
    </row>
    <row r="10" spans="1:4">
      <c r="A10">
        <v>8</v>
      </c>
      <c r="B10" s="5">
        <v>1</v>
      </c>
      <c r="C10" s="5">
        <v>2</v>
      </c>
      <c r="D10">
        <v>325</v>
      </c>
    </row>
    <row r="11" spans="1:4">
      <c r="A11">
        <v>9</v>
      </c>
      <c r="B11" s="5">
        <v>1</v>
      </c>
      <c r="C11" s="5">
        <v>0</v>
      </c>
      <c r="D11">
        <v>325</v>
      </c>
    </row>
    <row r="12" spans="1:4">
      <c r="A12">
        <v>10</v>
      </c>
      <c r="B12" s="5">
        <v>1</v>
      </c>
      <c r="C12" s="5">
        <v>0</v>
      </c>
      <c r="D12">
        <v>325</v>
      </c>
    </row>
    <row r="13" spans="1:4">
      <c r="A13">
        <v>11</v>
      </c>
      <c r="B13" s="5">
        <v>1</v>
      </c>
      <c r="C13" s="5">
        <v>0</v>
      </c>
      <c r="D13">
        <v>325</v>
      </c>
    </row>
    <row r="14" spans="1:4">
      <c r="A14">
        <v>12</v>
      </c>
      <c r="B14" s="5">
        <v>1</v>
      </c>
      <c r="C14" s="5">
        <v>0</v>
      </c>
      <c r="D14">
        <v>325</v>
      </c>
    </row>
    <row r="15" spans="1:4">
      <c r="A15">
        <v>13</v>
      </c>
      <c r="B15" s="5">
        <v>1</v>
      </c>
      <c r="C15" s="5">
        <v>0</v>
      </c>
      <c r="D15">
        <v>325</v>
      </c>
    </row>
    <row r="16" spans="1:4">
      <c r="A16">
        <v>14</v>
      </c>
      <c r="B16" s="5">
        <v>1</v>
      </c>
      <c r="C16" s="5">
        <v>8</v>
      </c>
      <c r="D16">
        <v>325</v>
      </c>
    </row>
    <row r="17" spans="1:4">
      <c r="A17">
        <v>15</v>
      </c>
      <c r="B17" s="5">
        <v>1</v>
      </c>
      <c r="C17" s="5">
        <v>0</v>
      </c>
      <c r="D17">
        <v>325</v>
      </c>
    </row>
    <row r="18" spans="1:4">
      <c r="A18">
        <v>16</v>
      </c>
      <c r="B18" s="5">
        <v>1</v>
      </c>
      <c r="C18" s="5">
        <v>0</v>
      </c>
      <c r="D18">
        <v>325</v>
      </c>
    </row>
    <row r="19" spans="1:4">
      <c r="A19">
        <v>17</v>
      </c>
      <c r="B19" s="5">
        <v>1</v>
      </c>
      <c r="C19" s="5">
        <v>0</v>
      </c>
      <c r="D19">
        <v>325</v>
      </c>
    </row>
    <row r="20" spans="1:4">
      <c r="A20">
        <v>18</v>
      </c>
      <c r="B20" s="5">
        <v>0</v>
      </c>
      <c r="C20" s="5">
        <v>28</v>
      </c>
      <c r="D20">
        <v>75</v>
      </c>
    </row>
    <row r="21" spans="1:4">
      <c r="A21">
        <v>19</v>
      </c>
      <c r="B21" s="5">
        <v>1</v>
      </c>
      <c r="C21" s="5">
        <v>0</v>
      </c>
      <c r="D21">
        <v>325</v>
      </c>
    </row>
    <row r="22" spans="1:4">
      <c r="A22">
        <v>20</v>
      </c>
      <c r="B22" s="5">
        <v>1</v>
      </c>
      <c r="C22" s="5">
        <v>10</v>
      </c>
      <c r="D22">
        <v>325</v>
      </c>
    </row>
    <row r="23" spans="1:4">
      <c r="A23">
        <v>21</v>
      </c>
      <c r="B23" s="5">
        <v>0</v>
      </c>
      <c r="C23" s="5">
        <v>17</v>
      </c>
      <c r="D23">
        <v>75</v>
      </c>
    </row>
    <row r="24" spans="1:4">
      <c r="A24">
        <v>22</v>
      </c>
      <c r="B24" s="5">
        <v>0</v>
      </c>
      <c r="C24" s="5">
        <v>30</v>
      </c>
      <c r="D24">
        <v>75</v>
      </c>
    </row>
    <row r="25" spans="1:4">
      <c r="A25">
        <v>23</v>
      </c>
      <c r="B25" s="5">
        <v>1</v>
      </c>
      <c r="C25" s="5">
        <v>3</v>
      </c>
      <c r="D25">
        <v>325</v>
      </c>
    </row>
    <row r="26" spans="1:4">
      <c r="A26">
        <v>24</v>
      </c>
      <c r="B26" s="5">
        <v>1</v>
      </c>
      <c r="C26" s="5">
        <v>0</v>
      </c>
      <c r="D26">
        <v>325</v>
      </c>
    </row>
    <row r="27" spans="1:4">
      <c r="A27">
        <v>25</v>
      </c>
      <c r="B27" s="5">
        <v>1</v>
      </c>
      <c r="C27" s="5">
        <v>20</v>
      </c>
      <c r="D27">
        <v>325</v>
      </c>
    </row>
    <row r="28" spans="1:4">
      <c r="A28">
        <v>26</v>
      </c>
      <c r="B28" s="5">
        <v>1</v>
      </c>
      <c r="C28" s="5">
        <v>3</v>
      </c>
      <c r="D28">
        <v>325</v>
      </c>
    </row>
    <row r="29" spans="1:4">
      <c r="A29">
        <v>27</v>
      </c>
      <c r="B29" s="5">
        <v>1</v>
      </c>
      <c r="C29" s="5">
        <v>0</v>
      </c>
      <c r="D29">
        <v>325</v>
      </c>
    </row>
    <row r="30" spans="1:4">
      <c r="A30">
        <v>28</v>
      </c>
      <c r="B30" s="5">
        <v>1</v>
      </c>
      <c r="C30" s="5">
        <v>0</v>
      </c>
      <c r="D30">
        <v>325</v>
      </c>
    </row>
    <row r="31" spans="1:4">
      <c r="A31">
        <v>29</v>
      </c>
      <c r="B31" s="5">
        <v>1</v>
      </c>
      <c r="C31" s="5">
        <v>20</v>
      </c>
      <c r="D31">
        <v>325</v>
      </c>
    </row>
    <row r="32" spans="1:4">
      <c r="A32">
        <v>30</v>
      </c>
      <c r="B32" s="5">
        <v>1</v>
      </c>
      <c r="C32" s="5">
        <v>10</v>
      </c>
      <c r="D32">
        <v>325</v>
      </c>
    </row>
    <row r="33" spans="2:5">
      <c r="B33" s="5">
        <f>SUM(B3:B32)</f>
        <v>27</v>
      </c>
      <c r="C33" s="5">
        <f>AVERAGE(C3:C32)</f>
        <v>5.2333333333333334</v>
      </c>
      <c r="D33">
        <f>SUM(D3:D32)</f>
        <v>9000</v>
      </c>
      <c r="E33" t="s">
        <v>70</v>
      </c>
    </row>
    <row r="34" spans="2:5">
      <c r="B34" s="5" t="s">
        <v>67</v>
      </c>
      <c r="D34">
        <f>+D33/(250*30)</f>
        <v>1.2</v>
      </c>
      <c r="E34" t="s">
        <v>71</v>
      </c>
    </row>
    <row r="35" spans="2:5">
      <c r="D35">
        <f>+D33/(30*25*30)</f>
        <v>0.4</v>
      </c>
      <c r="E35" t="s">
        <v>72</v>
      </c>
    </row>
    <row r="36" spans="2:5">
      <c r="D36">
        <f>250*30</f>
        <v>7500</v>
      </c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1" sqref="F1:G11"/>
    </sheetView>
  </sheetViews>
  <sheetFormatPr baseColWidth="10" defaultRowHeight="15"/>
  <cols>
    <col min="3" max="3" width="6.5703125" bestFit="1" customWidth="1"/>
    <col min="5" max="5" width="6.5703125" bestFit="1" customWidth="1"/>
    <col min="6" max="6" width="9.85546875" bestFit="1" customWidth="1"/>
    <col min="7" max="7" width="6.5703125" bestFit="1" customWidth="1"/>
    <col min="9" max="11" width="10" bestFit="1" customWidth="1"/>
  </cols>
  <sheetData>
    <row r="1" spans="1:11">
      <c r="A1" s="20"/>
      <c r="B1" s="15" t="s">
        <v>9</v>
      </c>
      <c r="C1" s="15"/>
      <c r="D1" s="15" t="s">
        <v>11</v>
      </c>
      <c r="E1" s="15"/>
      <c r="F1" s="15" t="s">
        <v>10</v>
      </c>
      <c r="G1" s="15"/>
      <c r="I1" s="2" t="s">
        <v>8</v>
      </c>
      <c r="J1" s="2"/>
      <c r="K1" s="2"/>
    </row>
    <row r="2" spans="1:11">
      <c r="A2" s="20"/>
      <c r="B2" s="23" t="s">
        <v>76</v>
      </c>
      <c r="C2" s="24"/>
      <c r="D2" s="23" t="s">
        <v>77</v>
      </c>
      <c r="E2" s="24"/>
      <c r="F2" s="27" t="s">
        <v>78</v>
      </c>
      <c r="G2" s="28"/>
      <c r="I2" s="1"/>
      <c r="J2" s="1"/>
      <c r="K2" s="1"/>
    </row>
    <row r="3" spans="1:11">
      <c r="A3" s="20"/>
      <c r="B3" s="25"/>
      <c r="C3" s="26"/>
      <c r="D3" s="25"/>
      <c r="E3" s="26"/>
      <c r="F3" s="29"/>
      <c r="G3" s="30"/>
      <c r="I3" s="1"/>
      <c r="J3" s="1"/>
      <c r="K3" s="1"/>
    </row>
    <row r="4" spans="1:11">
      <c r="A4" s="20" t="s">
        <v>73</v>
      </c>
      <c r="B4" s="21" t="s">
        <v>75</v>
      </c>
      <c r="C4" s="21" t="s">
        <v>49</v>
      </c>
      <c r="D4" s="21" t="s">
        <v>75</v>
      </c>
      <c r="E4" s="21" t="s">
        <v>49</v>
      </c>
      <c r="F4" s="21" t="s">
        <v>75</v>
      </c>
      <c r="G4" s="21" t="s">
        <v>49</v>
      </c>
      <c r="I4" s="1" t="s">
        <v>9</v>
      </c>
      <c r="J4" s="1" t="s">
        <v>11</v>
      </c>
      <c r="K4" s="1" t="s">
        <v>10</v>
      </c>
    </row>
    <row r="5" spans="1:11">
      <c r="A5" s="12">
        <v>1</v>
      </c>
      <c r="B5" s="12">
        <v>4</v>
      </c>
      <c r="C5" s="13">
        <f>+B5/30*100</f>
        <v>13.333333333333334</v>
      </c>
      <c r="D5" s="12">
        <v>8</v>
      </c>
      <c r="E5" s="13">
        <f t="shared" ref="E5:G11" si="0">+D5/30*100</f>
        <v>26.666666666666668</v>
      </c>
      <c r="F5" s="12">
        <v>5</v>
      </c>
      <c r="G5" s="13">
        <f t="shared" si="0"/>
        <v>16.666666666666664</v>
      </c>
      <c r="I5" s="1">
        <v>5</v>
      </c>
      <c r="J5" s="1">
        <v>5</v>
      </c>
      <c r="K5" s="1">
        <v>5</v>
      </c>
    </row>
    <row r="6" spans="1:11">
      <c r="A6" s="12">
        <v>2</v>
      </c>
      <c r="B6" s="12">
        <v>15</v>
      </c>
      <c r="C6" s="13">
        <f t="shared" ref="C6:C11" si="1">+B6/30*100</f>
        <v>50</v>
      </c>
      <c r="D6" s="12">
        <v>10</v>
      </c>
      <c r="E6" s="13">
        <f t="shared" si="0"/>
        <v>33.333333333333329</v>
      </c>
      <c r="F6" s="12">
        <v>1</v>
      </c>
      <c r="G6" s="13">
        <f t="shared" si="0"/>
        <v>3.3333333333333335</v>
      </c>
      <c r="I6" s="1">
        <v>5</v>
      </c>
      <c r="J6" s="1">
        <v>1</v>
      </c>
      <c r="K6" s="1">
        <v>5</v>
      </c>
    </row>
    <row r="7" spans="1:11">
      <c r="A7" s="12">
        <v>3</v>
      </c>
      <c r="B7" s="12">
        <v>4</v>
      </c>
      <c r="C7" s="13">
        <f t="shared" si="1"/>
        <v>13.333333333333334</v>
      </c>
      <c r="D7" s="12">
        <v>4</v>
      </c>
      <c r="E7" s="13">
        <f t="shared" si="0"/>
        <v>13.333333333333334</v>
      </c>
      <c r="F7" s="12">
        <v>6</v>
      </c>
      <c r="G7" s="13">
        <f t="shared" si="0"/>
        <v>20</v>
      </c>
      <c r="I7" s="1">
        <v>2</v>
      </c>
      <c r="J7" s="1">
        <v>1</v>
      </c>
      <c r="K7" s="1">
        <v>1</v>
      </c>
    </row>
    <row r="8" spans="1:11">
      <c r="A8" s="12">
        <v>4</v>
      </c>
      <c r="B8" s="12">
        <v>0</v>
      </c>
      <c r="C8" s="13">
        <f t="shared" si="1"/>
        <v>0</v>
      </c>
      <c r="D8" s="12">
        <v>2</v>
      </c>
      <c r="E8" s="13">
        <f t="shared" si="0"/>
        <v>6.666666666666667</v>
      </c>
      <c r="F8" s="12">
        <v>8</v>
      </c>
      <c r="G8" s="13">
        <f t="shared" si="0"/>
        <v>26.666666666666668</v>
      </c>
      <c r="I8" s="1">
        <v>2</v>
      </c>
      <c r="J8" s="1">
        <v>2</v>
      </c>
      <c r="K8" s="1">
        <v>4</v>
      </c>
    </row>
    <row r="9" spans="1:11">
      <c r="A9" s="12">
        <v>5</v>
      </c>
      <c r="B9" s="12">
        <v>6</v>
      </c>
      <c r="C9" s="13">
        <f t="shared" si="1"/>
        <v>20</v>
      </c>
      <c r="D9" s="12">
        <v>4</v>
      </c>
      <c r="E9" s="13">
        <f t="shared" si="0"/>
        <v>13.333333333333334</v>
      </c>
      <c r="F9" s="12">
        <v>6</v>
      </c>
      <c r="G9" s="13">
        <f t="shared" si="0"/>
        <v>20</v>
      </c>
      <c r="I9" s="1">
        <v>5</v>
      </c>
      <c r="J9" s="1">
        <v>5</v>
      </c>
      <c r="K9" s="1">
        <v>5</v>
      </c>
    </row>
    <row r="10" spans="1:11">
      <c r="A10" s="12">
        <v>6</v>
      </c>
      <c r="B10" s="12">
        <v>1</v>
      </c>
      <c r="C10" s="13">
        <f t="shared" si="1"/>
        <v>3.3333333333333335</v>
      </c>
      <c r="D10" s="12">
        <v>1</v>
      </c>
      <c r="E10" s="13">
        <f t="shared" si="0"/>
        <v>3.3333333333333335</v>
      </c>
      <c r="F10" s="12">
        <v>4</v>
      </c>
      <c r="G10" s="13">
        <f t="shared" si="0"/>
        <v>13.333333333333334</v>
      </c>
      <c r="I10" s="1">
        <v>2</v>
      </c>
      <c r="J10" s="1">
        <v>1</v>
      </c>
      <c r="K10" s="1">
        <v>3</v>
      </c>
    </row>
    <row r="11" spans="1:11">
      <c r="A11" s="20" t="s">
        <v>74</v>
      </c>
      <c r="B11" s="20">
        <f>SUM(B5:B10)</f>
        <v>30</v>
      </c>
      <c r="C11" s="22">
        <f t="shared" si="1"/>
        <v>100</v>
      </c>
      <c r="D11" s="20">
        <f>SUM(D5:D10)</f>
        <v>29</v>
      </c>
      <c r="E11" s="22">
        <f>+D11/29*100</f>
        <v>100</v>
      </c>
      <c r="F11" s="20">
        <f>SUM(F5:F10)</f>
        <v>30</v>
      </c>
      <c r="G11" s="22">
        <f t="shared" si="0"/>
        <v>100</v>
      </c>
      <c r="I11" s="1">
        <v>3</v>
      </c>
      <c r="J11" s="1">
        <v>3</v>
      </c>
      <c r="K11" s="1">
        <v>3</v>
      </c>
    </row>
    <row r="12" spans="1:11">
      <c r="I12" s="1">
        <v>2</v>
      </c>
      <c r="J12" s="1">
        <v>1</v>
      </c>
      <c r="K12" s="1">
        <v>1</v>
      </c>
    </row>
    <row r="13" spans="1:11">
      <c r="I13" s="1">
        <v>1</v>
      </c>
      <c r="J13" s="1"/>
      <c r="K13" s="1">
        <v>1</v>
      </c>
    </row>
    <row r="14" spans="1:11">
      <c r="I14" s="1">
        <v>3</v>
      </c>
      <c r="J14" s="1">
        <v>5</v>
      </c>
      <c r="K14" s="1">
        <v>4</v>
      </c>
    </row>
    <row r="15" spans="1:11">
      <c r="I15" s="1">
        <v>2</v>
      </c>
      <c r="J15" s="1">
        <v>2</v>
      </c>
      <c r="K15" s="1">
        <v>5</v>
      </c>
    </row>
    <row r="16" spans="1:11">
      <c r="I16" s="1">
        <v>2</v>
      </c>
      <c r="J16" s="1">
        <v>1</v>
      </c>
      <c r="K16" s="1">
        <v>4</v>
      </c>
    </row>
    <row r="17" spans="9:11">
      <c r="I17" s="1">
        <v>2</v>
      </c>
      <c r="J17" s="1">
        <v>2</v>
      </c>
      <c r="K17" s="1">
        <v>1</v>
      </c>
    </row>
    <row r="18" spans="9:11">
      <c r="I18" s="1">
        <v>2</v>
      </c>
      <c r="J18" s="1">
        <v>4</v>
      </c>
      <c r="K18" s="1">
        <v>3</v>
      </c>
    </row>
    <row r="19" spans="9:11">
      <c r="I19" s="1">
        <v>3</v>
      </c>
      <c r="J19" s="1">
        <v>2</v>
      </c>
      <c r="K19" s="1">
        <v>3</v>
      </c>
    </row>
    <row r="20" spans="9:11">
      <c r="I20" s="5">
        <v>2</v>
      </c>
      <c r="J20" s="5">
        <v>2</v>
      </c>
      <c r="K20" s="5">
        <v>2</v>
      </c>
    </row>
    <row r="21" spans="9:11">
      <c r="I21" s="5">
        <v>3</v>
      </c>
      <c r="J21" s="5">
        <v>3</v>
      </c>
      <c r="K21" s="5">
        <v>3</v>
      </c>
    </row>
    <row r="22" spans="9:11">
      <c r="I22" s="5">
        <v>2</v>
      </c>
      <c r="J22" s="5">
        <v>4</v>
      </c>
      <c r="K22" s="5">
        <v>6</v>
      </c>
    </row>
    <row r="23" spans="9:11">
      <c r="I23" s="5">
        <v>2</v>
      </c>
      <c r="J23" s="5">
        <v>1</v>
      </c>
      <c r="K23" s="5">
        <v>3</v>
      </c>
    </row>
    <row r="24" spans="9:11">
      <c r="I24" s="5">
        <v>2</v>
      </c>
      <c r="J24" s="5">
        <v>2</v>
      </c>
      <c r="K24" s="5">
        <v>4</v>
      </c>
    </row>
    <row r="25" spans="9:11">
      <c r="I25" s="5">
        <v>1</v>
      </c>
      <c r="J25" s="5">
        <v>2</v>
      </c>
      <c r="K25" s="5">
        <v>6</v>
      </c>
    </row>
    <row r="26" spans="9:11">
      <c r="I26" s="5">
        <v>2</v>
      </c>
      <c r="J26" s="5">
        <v>3</v>
      </c>
      <c r="K26" s="5">
        <v>4</v>
      </c>
    </row>
    <row r="27" spans="9:11">
      <c r="I27" s="5">
        <v>5</v>
      </c>
      <c r="J27" s="5">
        <v>5</v>
      </c>
      <c r="K27" s="5">
        <v>5</v>
      </c>
    </row>
    <row r="28" spans="9:11">
      <c r="I28" s="5">
        <v>2</v>
      </c>
      <c r="J28" s="5">
        <v>2</v>
      </c>
      <c r="K28" s="5">
        <v>4</v>
      </c>
    </row>
    <row r="29" spans="9:11">
      <c r="I29" s="5">
        <v>2</v>
      </c>
      <c r="J29" s="5">
        <v>2</v>
      </c>
      <c r="K29" s="5">
        <v>4</v>
      </c>
    </row>
    <row r="30" spans="9:11">
      <c r="I30" s="5">
        <v>6</v>
      </c>
      <c r="J30" s="5">
        <v>6</v>
      </c>
      <c r="K30" s="5">
        <v>6</v>
      </c>
    </row>
    <row r="31" spans="9:11">
      <c r="I31" s="5">
        <v>1</v>
      </c>
      <c r="J31" s="5">
        <v>1</v>
      </c>
      <c r="K31" s="5">
        <v>5</v>
      </c>
    </row>
    <row r="32" spans="9:11">
      <c r="I32" s="5">
        <v>1</v>
      </c>
      <c r="J32" s="5">
        <v>1</v>
      </c>
      <c r="K32" s="5">
        <v>1</v>
      </c>
    </row>
    <row r="33" spans="9:11">
      <c r="I33" s="5">
        <v>5</v>
      </c>
      <c r="J33" s="5">
        <v>2</v>
      </c>
      <c r="K33" s="5">
        <v>6</v>
      </c>
    </row>
    <row r="34" spans="9:11">
      <c r="I34" s="5">
        <v>5</v>
      </c>
      <c r="J34" s="5">
        <v>3</v>
      </c>
      <c r="K34" s="5">
        <v>4</v>
      </c>
    </row>
  </sheetData>
  <mergeCells count="7">
    <mergeCell ref="B1:C1"/>
    <mergeCell ref="D1:E1"/>
    <mergeCell ref="F1:G1"/>
    <mergeCell ref="I1:K1"/>
    <mergeCell ref="B2:C3"/>
    <mergeCell ref="D2:E3"/>
    <mergeCell ref="F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D11" sqref="D11"/>
    </sheetView>
  </sheetViews>
  <sheetFormatPr baseColWidth="10" defaultRowHeight="15"/>
  <sheetData>
    <row r="1" spans="1:5">
      <c r="A1" s="2" t="s">
        <v>12</v>
      </c>
      <c r="B1" s="2"/>
      <c r="D1" s="15" t="s">
        <v>79</v>
      </c>
      <c r="E1" s="15"/>
    </row>
    <row r="2" spans="1:5">
      <c r="A2" s="1" t="s">
        <v>13</v>
      </c>
      <c r="B2" s="1" t="s">
        <v>14</v>
      </c>
      <c r="D2" s="27" t="s">
        <v>80</v>
      </c>
      <c r="E2" s="28"/>
    </row>
    <row r="3" spans="1:5">
      <c r="A3" s="1">
        <v>0</v>
      </c>
      <c r="B3" s="1">
        <v>5</v>
      </c>
      <c r="D3" s="29"/>
      <c r="E3" s="30"/>
    </row>
    <row r="4" spans="1:5">
      <c r="A4" s="1">
        <v>0</v>
      </c>
      <c r="B4" s="1">
        <v>5</v>
      </c>
      <c r="C4" t="s">
        <v>81</v>
      </c>
      <c r="D4" s="21" t="s">
        <v>75</v>
      </c>
      <c r="E4" s="21" t="s">
        <v>49</v>
      </c>
    </row>
    <row r="5" spans="1:5">
      <c r="A5" s="1">
        <v>0</v>
      </c>
      <c r="B5" s="1">
        <v>2</v>
      </c>
      <c r="C5">
        <v>1</v>
      </c>
      <c r="D5" s="12">
        <v>2</v>
      </c>
      <c r="E5" s="13">
        <f t="shared" ref="E5:E11" si="0">+D5/30*100</f>
        <v>6.666666666666667</v>
      </c>
    </row>
    <row r="6" spans="1:5">
      <c r="A6" s="1">
        <v>0</v>
      </c>
      <c r="B6" s="1">
        <v>2</v>
      </c>
      <c r="C6">
        <v>2</v>
      </c>
      <c r="D6" s="12">
        <v>11</v>
      </c>
      <c r="E6" s="13">
        <f t="shared" si="0"/>
        <v>36.666666666666664</v>
      </c>
    </row>
    <row r="7" spans="1:5">
      <c r="A7" s="1">
        <v>0</v>
      </c>
      <c r="B7" s="1">
        <v>5</v>
      </c>
      <c r="C7">
        <v>3</v>
      </c>
      <c r="D7" s="12">
        <v>2</v>
      </c>
      <c r="E7" s="13">
        <f t="shared" si="0"/>
        <v>6.666666666666667</v>
      </c>
    </row>
    <row r="8" spans="1:5">
      <c r="A8" s="1">
        <v>0</v>
      </c>
      <c r="B8" s="1">
        <v>2</v>
      </c>
      <c r="C8">
        <v>4</v>
      </c>
      <c r="D8" s="12">
        <v>1</v>
      </c>
      <c r="E8" s="13">
        <f t="shared" si="0"/>
        <v>3.3333333333333335</v>
      </c>
    </row>
    <row r="9" spans="1:5">
      <c r="A9" s="1">
        <v>1</v>
      </c>
      <c r="B9" s="1">
        <v>6</v>
      </c>
      <c r="C9">
        <v>5</v>
      </c>
      <c r="D9" s="12">
        <v>5</v>
      </c>
      <c r="E9" s="13">
        <f t="shared" si="0"/>
        <v>16.666666666666664</v>
      </c>
    </row>
    <row r="10" spans="1:5">
      <c r="A10" s="1">
        <v>0</v>
      </c>
      <c r="B10" s="1">
        <v>2</v>
      </c>
      <c r="C10">
        <v>6</v>
      </c>
      <c r="D10" s="12">
        <v>7</v>
      </c>
      <c r="E10" s="13">
        <f t="shared" si="0"/>
        <v>23.333333333333332</v>
      </c>
    </row>
    <row r="11" spans="1:5">
      <c r="A11" s="1">
        <v>0</v>
      </c>
      <c r="B11" s="1">
        <v>5</v>
      </c>
      <c r="D11" s="20">
        <f>SUM(D5:D10)</f>
        <v>28</v>
      </c>
      <c r="E11" s="22">
        <f t="shared" si="0"/>
        <v>93.333333333333329</v>
      </c>
    </row>
    <row r="12" spans="1:5">
      <c r="A12" s="1">
        <v>0</v>
      </c>
      <c r="B12" s="1">
        <v>3</v>
      </c>
    </row>
    <row r="13" spans="1:5">
      <c r="A13" s="1">
        <v>0</v>
      </c>
      <c r="B13" s="1">
        <v>2</v>
      </c>
    </row>
    <row r="14" spans="1:5">
      <c r="A14" s="1">
        <v>1</v>
      </c>
      <c r="B14" s="1">
        <v>2</v>
      </c>
    </row>
    <row r="15" spans="1:5">
      <c r="A15" s="1">
        <v>0</v>
      </c>
      <c r="B15" s="1">
        <v>2</v>
      </c>
    </row>
    <row r="16" spans="1:5">
      <c r="A16" s="1">
        <v>0</v>
      </c>
      <c r="B16" s="1">
        <v>2</v>
      </c>
    </row>
    <row r="17" spans="1:2">
      <c r="A17" s="1">
        <v>0</v>
      </c>
      <c r="B17" s="1">
        <v>3</v>
      </c>
    </row>
    <row r="18" spans="1:2">
      <c r="A18" s="1">
        <v>0</v>
      </c>
      <c r="B18" s="1">
        <v>2</v>
      </c>
    </row>
    <row r="19" spans="1:2">
      <c r="A19" s="1">
        <v>1</v>
      </c>
      <c r="B19" s="1">
        <v>6</v>
      </c>
    </row>
    <row r="20" spans="1:2">
      <c r="A20" s="1">
        <v>1</v>
      </c>
      <c r="B20" s="1">
        <v>1</v>
      </c>
    </row>
    <row r="21" spans="1:2">
      <c r="A21" s="1">
        <v>1</v>
      </c>
      <c r="B21" s="1">
        <v>6</v>
      </c>
    </row>
    <row r="22" spans="1:2">
      <c r="A22" s="1">
        <v>0</v>
      </c>
      <c r="B22" s="1">
        <v>2</v>
      </c>
    </row>
    <row r="23" spans="1:2">
      <c r="A23" s="1">
        <v>1</v>
      </c>
      <c r="B23" s="1">
        <v>6</v>
      </c>
    </row>
    <row r="24" spans="1:2">
      <c r="A24" s="1">
        <v>1</v>
      </c>
      <c r="B24" s="1">
        <v>4</v>
      </c>
    </row>
    <row r="25" spans="1:2">
      <c r="A25" s="1">
        <v>1</v>
      </c>
      <c r="B25" s="1">
        <v>5</v>
      </c>
    </row>
    <row r="26" spans="1:2">
      <c r="A26" s="1">
        <v>1</v>
      </c>
      <c r="B26" s="1">
        <v>6</v>
      </c>
    </row>
    <row r="27" spans="1:2">
      <c r="A27" s="1">
        <v>0</v>
      </c>
      <c r="B27" s="1">
        <v>2</v>
      </c>
    </row>
    <row r="28" spans="1:2">
      <c r="A28" s="1">
        <v>1</v>
      </c>
      <c r="B28" s="1">
        <v>5</v>
      </c>
    </row>
    <row r="29" spans="1:2">
      <c r="A29" s="1">
        <v>0</v>
      </c>
      <c r="B29" s="1">
        <v>1</v>
      </c>
    </row>
    <row r="30" spans="1:2">
      <c r="A30" s="1">
        <v>1</v>
      </c>
      <c r="B30" s="1">
        <v>5</v>
      </c>
    </row>
    <row r="31" spans="1:2">
      <c r="A31" s="1">
        <v>1</v>
      </c>
      <c r="B31" s="1">
        <v>6</v>
      </c>
    </row>
    <row r="32" spans="1:2">
      <c r="A32" s="1">
        <v>1</v>
      </c>
      <c r="B32" s="1">
        <v>6</v>
      </c>
    </row>
    <row r="33" spans="1:1">
      <c r="A33">
        <f>AVERAGE(A3:A32)</f>
        <v>0.43333333333333335</v>
      </c>
    </row>
  </sheetData>
  <mergeCells count="3">
    <mergeCell ref="A1:B1"/>
    <mergeCell ref="D1:E1"/>
    <mergeCell ref="D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Jugadores 1</vt:lpstr>
      <vt:lpstr>Jugadores 2</vt:lpstr>
      <vt:lpstr>Actividad 1 Juego de la Confian</vt:lpstr>
      <vt:lpstr>Actividad 2 Mec. Contr. Volunta</vt:lpstr>
      <vt:lpstr>Act. 3 Riesgo, Ambigüedad</vt:lpstr>
      <vt:lpstr>Act. 4 Riesgo ind. y compartido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2009-11-11T16:14:42Z</dcterms:created>
  <dcterms:modified xsi:type="dcterms:W3CDTF">2009-11-11T20:15:08Z</dcterms:modified>
</cp:coreProperties>
</file>